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Tiago\Downloads\Análise combustível julho 2022\"/>
    </mc:Choice>
  </mc:AlternateContent>
  <xr:revisionPtr revIDLastSave="0" documentId="13_ncr:1_{3DE6E17A-27FC-406B-B4D5-338D8E580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ágina1" sheetId="1" r:id="rId1"/>
    <sheet name="Planilha1" sheetId="3" r:id="rId2"/>
    <sheet name="Planilha2" sheetId="4" r:id="rId3"/>
    <sheet name="Planilha3" sheetId="5" r:id="rId4"/>
    <sheet name="Planilha5" sheetId="7" r:id="rId5"/>
    <sheet name="Planilha4" sheetId="6" r:id="rId6"/>
  </sheets>
  <calcPr calcId="181029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6" l="1"/>
  <c r="F3" i="6"/>
  <c r="F4" i="6"/>
  <c r="F5" i="6"/>
  <c r="F6" i="6"/>
  <c r="F7" i="6"/>
  <c r="F8" i="6"/>
  <c r="F9" i="6"/>
  <c r="F10" i="6"/>
  <c r="F11" i="6"/>
  <c r="F2" i="6"/>
  <c r="E12" i="6"/>
  <c r="T9" i="4"/>
  <c r="S9" i="4"/>
  <c r="T8" i="4"/>
  <c r="S8" i="4"/>
  <c r="T7" i="4"/>
  <c r="S7" i="4"/>
  <c r="T6" i="4"/>
  <c r="S6" i="4"/>
  <c r="T5" i="4"/>
  <c r="S5" i="4"/>
  <c r="T4" i="4"/>
  <c r="S4" i="4"/>
  <c r="M4" i="4"/>
  <c r="N4" i="4"/>
  <c r="N9" i="4"/>
  <c r="M9" i="4"/>
  <c r="N8" i="4"/>
  <c r="M8" i="4"/>
  <c r="N7" i="4"/>
  <c r="M7" i="4"/>
  <c r="N6" i="4"/>
  <c r="M6" i="4"/>
  <c r="N5" i="4"/>
  <c r="M5" i="4"/>
  <c r="H9" i="4"/>
  <c r="G9" i="4"/>
  <c r="H8" i="4"/>
  <c r="G8" i="4"/>
  <c r="H7" i="4"/>
  <c r="G7" i="4"/>
  <c r="H6" i="4"/>
  <c r="G6" i="4"/>
  <c r="H5" i="4"/>
  <c r="G5" i="4"/>
  <c r="H4" i="4"/>
  <c r="G4" i="4"/>
  <c r="F47" i="1"/>
  <c r="G47" i="1"/>
  <c r="H47" i="1"/>
  <c r="I47" i="1"/>
  <c r="J47" i="1"/>
  <c r="F45" i="1"/>
  <c r="G45" i="1"/>
  <c r="H45" i="1"/>
  <c r="I45" i="1"/>
  <c r="J45" i="1"/>
  <c r="F44" i="1"/>
  <c r="G44" i="1"/>
  <c r="H44" i="1"/>
  <c r="I44" i="1"/>
  <c r="J44" i="1"/>
  <c r="E47" i="1"/>
  <c r="E45" i="1"/>
  <c r="E44" i="1"/>
  <c r="J48" i="1" l="1"/>
  <c r="J46" i="1"/>
  <c r="I48" i="1"/>
  <c r="E48" i="1"/>
  <c r="H46" i="1"/>
  <c r="G46" i="1"/>
  <c r="F48" i="1"/>
  <c r="I46" i="1"/>
  <c r="H48" i="1"/>
  <c r="G48" i="1"/>
  <c r="E46" i="1"/>
  <c r="F46" i="1"/>
</calcChain>
</file>

<file path=xl/sharedStrings.xml><?xml version="1.0" encoding="utf-8"?>
<sst xmlns="http://schemas.openxmlformats.org/spreadsheetml/2006/main" count="357" uniqueCount="147">
  <si>
    <t>Pesquisa de preço de combustíveis</t>
  </si>
  <si>
    <t>Postos de Combustíveis</t>
  </si>
  <si>
    <t>Bandeira</t>
  </si>
  <si>
    <t>Endereço</t>
  </si>
  <si>
    <t>Bairro</t>
  </si>
  <si>
    <t>Preços</t>
  </si>
  <si>
    <t>G.C</t>
  </si>
  <si>
    <t>G.A</t>
  </si>
  <si>
    <t>E</t>
  </si>
  <si>
    <t>D</t>
  </si>
  <si>
    <t>S-10</t>
  </si>
  <si>
    <t>GNV</t>
  </si>
  <si>
    <t>Anel do brejo</t>
  </si>
  <si>
    <t>Branca</t>
  </si>
  <si>
    <t>Rua Dr. Vasconcelos, 127.</t>
  </si>
  <si>
    <t>Alto Branco</t>
  </si>
  <si>
    <t>MS</t>
  </si>
  <si>
    <t>Rua Avani Casemiro de Albuquerque, 20.</t>
  </si>
  <si>
    <t>São Luiz</t>
  </si>
  <si>
    <t>Shell</t>
  </si>
  <si>
    <t>Av. Manoel Tavares, 710.</t>
  </si>
  <si>
    <t>Bodocongó</t>
  </si>
  <si>
    <t>Ipiranga</t>
  </si>
  <si>
    <t>Av. Aprigio Veloso, 625.</t>
  </si>
  <si>
    <t>Norberto</t>
  </si>
  <si>
    <t>Rua Lourival de Andrade, 1001.</t>
  </si>
  <si>
    <t>Universitário</t>
  </si>
  <si>
    <t>BR</t>
  </si>
  <si>
    <t>Av. Aprigio Veloso, 334.</t>
  </si>
  <si>
    <t>Dallas</t>
  </si>
  <si>
    <t>Catolé</t>
  </si>
  <si>
    <t>Monumento</t>
  </si>
  <si>
    <t>Av. Pref. Severino Bezerra Cabral, 38.</t>
  </si>
  <si>
    <t>São José</t>
  </si>
  <si>
    <t>Rua João Quirino, 895.</t>
  </si>
  <si>
    <t>São Luiz III</t>
  </si>
  <si>
    <t>Rua Consul Joseph Noujain Habbi, 1001.</t>
  </si>
  <si>
    <t>Bandeirantes</t>
  </si>
  <si>
    <t>Rua Epitácio Pessoa, 385.</t>
  </si>
  <si>
    <t>Centro</t>
  </si>
  <si>
    <t>Ponto cem Reis</t>
  </si>
  <si>
    <t>Rua João Alves de Oliveira, 327.</t>
  </si>
  <si>
    <t>Rodoviário</t>
  </si>
  <si>
    <t>Rua Dom Pedro II, 148.</t>
  </si>
  <si>
    <t>Roma</t>
  </si>
  <si>
    <t>Ale</t>
  </si>
  <si>
    <t>Rua Quebra Quilos, 47.</t>
  </si>
  <si>
    <t>Santo Antônio</t>
  </si>
  <si>
    <t>Rua Tavares Cavalcante, 655.</t>
  </si>
  <si>
    <t>São Luiz II</t>
  </si>
  <si>
    <t>Rua Epitácio Pessoa, 350.</t>
  </si>
  <si>
    <t>São Vicente</t>
  </si>
  <si>
    <t>Rua Getúlio Vargas, 684.</t>
  </si>
  <si>
    <t>Amigão</t>
  </si>
  <si>
    <t>Av. Assis Chateaubriand, 2980.</t>
  </si>
  <si>
    <t>Distrito industrial</t>
  </si>
  <si>
    <t>Distrito</t>
  </si>
  <si>
    <t>Av. João Wallig, 2304.</t>
  </si>
  <si>
    <t>Galante</t>
  </si>
  <si>
    <t>PB-100, 69 - Galante, Campina Grande - PB</t>
  </si>
  <si>
    <t>Jardins</t>
  </si>
  <si>
    <t>Rua Aprigio Pereira Nepomuceno, 1031.</t>
  </si>
  <si>
    <t>Jardim Paulistano</t>
  </si>
  <si>
    <t>Almirante</t>
  </si>
  <si>
    <t>Av. Almirante Barroso, 634.</t>
  </si>
  <si>
    <t>Liberdade</t>
  </si>
  <si>
    <t>Avenida</t>
  </si>
  <si>
    <t>Av. Assis Chateaubriand, 1600.</t>
  </si>
  <si>
    <t>Marília</t>
  </si>
  <si>
    <t>Av. Professor Almeida Barreto, 201.</t>
  </si>
  <si>
    <t>Máster gás</t>
  </si>
  <si>
    <t>Av. Assis Chateaubriand, 2675.</t>
  </si>
  <si>
    <t>Padre Cicero</t>
  </si>
  <si>
    <t>Av. Assis Chateaubriand, 44.</t>
  </si>
  <si>
    <t>São Marcos</t>
  </si>
  <si>
    <t>Av. Assis Chateaubriand, 878.</t>
  </si>
  <si>
    <t>São Marcos 2</t>
  </si>
  <si>
    <t>R. Pedro Otávio de Farias Leite, 343</t>
  </si>
  <si>
    <t xml:space="preserve">Ligeiro </t>
  </si>
  <si>
    <t>Shopping</t>
  </si>
  <si>
    <t>Av. Pref. Severino Bezerra Cabral, 1225.</t>
  </si>
  <si>
    <t>Mirante</t>
  </si>
  <si>
    <t>JE</t>
  </si>
  <si>
    <t>IPIRANGA</t>
  </si>
  <si>
    <t>RUA FRANCISCO ANTÔNIO DO NASCIMENTO, 584.</t>
  </si>
  <si>
    <t>Nova Brasília</t>
  </si>
  <si>
    <t>FRS</t>
  </si>
  <si>
    <t>Av. Pres. Getúlio Vargas, 1367.</t>
  </si>
  <si>
    <t>Prata</t>
  </si>
  <si>
    <t>Rua Vigário Calixto, 3003.</t>
  </si>
  <si>
    <t>Sandra Cavalcante</t>
  </si>
  <si>
    <t>GS</t>
  </si>
  <si>
    <t>Rua Isabel Barbosa de Araújo, S/N.</t>
  </si>
  <si>
    <t>Viaduto</t>
  </si>
  <si>
    <t>Rua Jiló Guedes, 665.</t>
  </si>
  <si>
    <t>Viera</t>
  </si>
  <si>
    <t>Rua Benício Fernandes, 211.</t>
  </si>
  <si>
    <t>São José da mata</t>
  </si>
  <si>
    <t>Domingos</t>
  </si>
  <si>
    <t>Setta</t>
  </si>
  <si>
    <t>Av. Dep. Raimundo Asfora, 1699.</t>
  </si>
  <si>
    <t>Três irmãs</t>
  </si>
  <si>
    <t>Unigás</t>
  </si>
  <si>
    <t>Rua Joaquim Caroca, 517.</t>
  </si>
  <si>
    <t>Rodo Paraíba</t>
  </si>
  <si>
    <t>Av. Juscelino Kubitschek 3000.</t>
  </si>
  <si>
    <t>Velame</t>
  </si>
  <si>
    <t>Sudoeste</t>
  </si>
  <si>
    <t>Av. Dep. Raimundo Asfora, 1000.</t>
  </si>
  <si>
    <t>Santa Terezinha</t>
  </si>
  <si>
    <t>Av. Pref. Severino Bezerra Cabral, s/n, BR 230.</t>
  </si>
  <si>
    <t>Vila Cabral</t>
  </si>
  <si>
    <t>Av. Jorn. Assis Chateaubriand, 4708</t>
  </si>
  <si>
    <t xml:space="preserve">Menor preço </t>
  </si>
  <si>
    <t>Maior preço</t>
  </si>
  <si>
    <t xml:space="preserve">Diferença </t>
  </si>
  <si>
    <t xml:space="preserve">Preço médio </t>
  </si>
  <si>
    <t xml:space="preserve">Variação </t>
  </si>
  <si>
    <t xml:space="preserve">Comparativo de preço entre os combustíveis </t>
  </si>
  <si>
    <t xml:space="preserve">Combustíveis </t>
  </si>
  <si>
    <t>Menor preço (R$)</t>
  </si>
  <si>
    <t>Maior preço (R$)</t>
  </si>
  <si>
    <t>Diferença</t>
  </si>
  <si>
    <t>Variação (%)</t>
  </si>
  <si>
    <t>DS-500</t>
  </si>
  <si>
    <t>DS-10</t>
  </si>
  <si>
    <t>Comparativo com a pesquisa anterior (04/07/22)</t>
  </si>
  <si>
    <t>julho 04/07/22</t>
  </si>
  <si>
    <t>Julho 12/07/22</t>
  </si>
  <si>
    <t>Diferença (R$)</t>
  </si>
  <si>
    <t xml:space="preserve">                                                  Comparativo de preço entre os combustíveis </t>
  </si>
  <si>
    <t>Julh/2021</t>
  </si>
  <si>
    <t>Julh/2022</t>
  </si>
  <si>
    <t>Postos</t>
  </si>
  <si>
    <t xml:space="preserve">Bandeira </t>
  </si>
  <si>
    <t xml:space="preserve">Endereço </t>
  </si>
  <si>
    <t xml:space="preserve">Bairro </t>
  </si>
  <si>
    <t>Preços  (R$)</t>
  </si>
  <si>
    <t>COD</t>
  </si>
  <si>
    <t>Soma de COD</t>
  </si>
  <si>
    <t>Rótulos de Linha</t>
  </si>
  <si>
    <t>Total Geral</t>
  </si>
  <si>
    <t xml:space="preserve">Quantidade de postos </t>
  </si>
  <si>
    <t xml:space="preserve">Percentual de postos amostrados </t>
  </si>
  <si>
    <t>Total</t>
  </si>
  <si>
    <t xml:space="preserve">Preços (R$) 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</si>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</sst>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165" formatCode="#,##0.000"/>
    <numFmt numFmtId="171" formatCode="_-&quot;R$&quot;\ * #,##0.000_-;\-&quot;R$&quot;\ * #,##0.000_-;_-&quot;R$&quot;\ * &quot;-&quot;??_-;_-@_-"/>
  </numFmts>
  <fonts count="25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10"/>
      <name val="Arial"/>
    </font>
    <font>
      <sz val="10"/>
      <color rgb="FF000000"/>
      <name val="Roboto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color rgb="FF000000"/>
      <name val="Arial"/>
      <family val="2"/>
    </font>
    <font>
      <sz val="10"/>
      <color rgb="FF000000"/>
      <name val="Arial"/>
      <family val="2"/>
      <scheme val="minor"/>
    </font>
    <font>
      <sz val="12"/>
      <color rgb="FF00000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rgb="FF000000"/>
      <name val="Arial"/>
      <family val="2"/>
    </font>
    <font>
      <sz val="11"/>
      <color theme="1"/>
      <name val="Arial"/>
      <family val="2"/>
      <scheme val="major"/>
    </font>
    <font>
      <b/>
      <sz val="14"/>
      <color rgb="FF000000"/>
      <name val="Arial"/>
      <family val="2"/>
      <scheme val="major"/>
    </font>
    <font>
      <sz val="12"/>
      <name val="Arial"/>
      <family val="2"/>
      <scheme val="major"/>
    </font>
    <font>
      <sz val="12"/>
      <color rgb="FF222222"/>
      <name val="Arial"/>
      <family val="2"/>
      <scheme val="major"/>
    </font>
    <font>
      <sz val="14"/>
      <name val="Arial"/>
      <family val="2"/>
      <scheme val="major"/>
    </font>
    <font>
      <b/>
      <sz val="14"/>
      <color rgb="FFFFFFFF"/>
      <name val="Arial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F243E"/>
        <bgColor rgb="FF0F243E"/>
      </patternFill>
    </fill>
    <fill>
      <patternFill patternType="solid">
        <fgColor rgb="FF17365D"/>
        <bgColor rgb="FF17365D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14999847407452621"/>
        <bgColor rgb="FFD9E6FC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3"/>
  </cellStyleXfs>
  <cellXfs count="78">
    <xf numFmtId="0" fontId="0" fillId="0" borderId="0" xfId="0" applyFont="1" applyAlignment="1"/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1" fillId="0" borderId="0" xfId="0" applyFont="1"/>
    <xf numFmtId="0" fontId="5" fillId="0" borderId="0" xfId="0" applyFont="1"/>
    <xf numFmtId="0" fontId="6" fillId="9" borderId="3" xfId="0" applyFont="1" applyFill="1" applyBorder="1"/>
    <xf numFmtId="0" fontId="6" fillId="9" borderId="0" xfId="0" applyFont="1" applyFill="1"/>
    <xf numFmtId="0" fontId="1" fillId="0" borderId="0" xfId="0" applyFont="1"/>
    <xf numFmtId="3" fontId="1" fillId="0" borderId="0" xfId="0" applyNumberFormat="1" applyFont="1"/>
    <xf numFmtId="165" fontId="4" fillId="0" borderId="2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165" fontId="7" fillId="0" borderId="2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9" fillId="0" borderId="0" xfId="0" applyFont="1" applyAlignment="1"/>
    <xf numFmtId="165" fontId="4" fillId="0" borderId="4" xfId="0" applyNumberFormat="1" applyFont="1" applyBorder="1" applyAlignment="1">
      <alignment horizontal="left"/>
    </xf>
    <xf numFmtId="0" fontId="9" fillId="0" borderId="5" xfId="0" applyFont="1" applyBorder="1" applyAlignment="1"/>
    <xf numFmtId="165" fontId="0" fillId="0" borderId="5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71" fontId="0" fillId="0" borderId="0" xfId="1" applyNumberFormat="1" applyFont="1" applyAlignment="1"/>
    <xf numFmtId="171" fontId="13" fillId="0" borderId="5" xfId="1" applyNumberFormat="1" applyFont="1" applyFill="1" applyBorder="1"/>
    <xf numFmtId="10" fontId="0" fillId="0" borderId="5" xfId="2" applyNumberFormat="1" applyFont="1" applyBorder="1" applyAlignment="1">
      <alignment horizontal="left"/>
    </xf>
    <xf numFmtId="0" fontId="12" fillId="12" borderId="5" xfId="0" applyFont="1" applyFill="1" applyBorder="1"/>
    <xf numFmtId="17" fontId="12" fillId="12" borderId="5" xfId="0" quotePrefix="1" applyNumberFormat="1" applyFont="1" applyFill="1" applyBorder="1"/>
    <xf numFmtId="10" fontId="13" fillId="0" borderId="5" xfId="2" applyNumberFormat="1" applyFont="1" applyFill="1" applyBorder="1"/>
    <xf numFmtId="0" fontId="14" fillId="0" borderId="0" xfId="0" applyFont="1" applyAlignment="1"/>
    <xf numFmtId="0" fontId="12" fillId="12" borderId="5" xfId="0" quotePrefix="1" applyFont="1" applyFill="1" applyBorder="1"/>
    <xf numFmtId="0" fontId="12" fillId="10" borderId="5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10" fillId="14" borderId="5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0" fillId="0" borderId="11" xfId="0" applyFont="1" applyBorder="1" applyAlignment="1"/>
    <xf numFmtId="0" fontId="0" fillId="0" borderId="12" xfId="0" applyNumberFormat="1" applyFont="1" applyBorder="1" applyAlignment="1"/>
    <xf numFmtId="0" fontId="0" fillId="0" borderId="9" xfId="0" pivotButton="1" applyFont="1" applyBorder="1" applyAlignment="1"/>
    <xf numFmtId="165" fontId="0" fillId="0" borderId="9" xfId="0" applyNumberFormat="1" applyFont="1" applyBorder="1" applyAlignment="1">
      <alignment horizontal="left"/>
    </xf>
    <xf numFmtId="0" fontId="0" fillId="0" borderId="11" xfId="0" applyNumberFormat="1" applyFont="1" applyBorder="1" applyAlignment="1"/>
    <xf numFmtId="165" fontId="0" fillId="0" borderId="10" xfId="0" applyNumberFormat="1" applyFont="1" applyBorder="1" applyAlignment="1">
      <alignment horizontal="left"/>
    </xf>
    <xf numFmtId="0" fontId="0" fillId="0" borderId="14" xfId="0" applyNumberFormat="1" applyFont="1" applyBorder="1" applyAlignment="1"/>
    <xf numFmtId="165" fontId="0" fillId="0" borderId="13" xfId="0" applyNumberFormat="1" applyFont="1" applyBorder="1" applyAlignment="1">
      <alignment horizontal="left"/>
    </xf>
    <xf numFmtId="0" fontId="0" fillId="0" borderId="5" xfId="0" applyNumberFormat="1" applyFont="1" applyBorder="1" applyAlignment="1"/>
    <xf numFmtId="0" fontId="0" fillId="0" borderId="5" xfId="0" applyFont="1" applyBorder="1" applyAlignment="1"/>
    <xf numFmtId="0" fontId="9" fillId="0" borderId="7" xfId="0" applyFont="1" applyBorder="1" applyAlignment="1"/>
    <xf numFmtId="165" fontId="0" fillId="0" borderId="7" xfId="0" applyNumberFormat="1" applyFont="1" applyBorder="1" applyAlignment="1">
      <alignment horizontal="left"/>
    </xf>
    <xf numFmtId="0" fontId="0" fillId="0" borderId="3" xfId="0" applyFont="1" applyBorder="1" applyAlignment="1"/>
    <xf numFmtId="0" fontId="9" fillId="0" borderId="6" xfId="0" applyFont="1" applyBorder="1" applyAlignment="1"/>
    <xf numFmtId="10" fontId="0" fillId="0" borderId="6" xfId="2" applyNumberFormat="1" applyFont="1" applyBorder="1" applyAlignment="1"/>
    <xf numFmtId="0" fontId="17" fillId="11" borderId="5" xfId="0" applyFont="1" applyFill="1" applyBorder="1" applyAlignment="1">
      <alignment horizontal="center"/>
    </xf>
    <xf numFmtId="171" fontId="19" fillId="0" borderId="5" xfId="1" applyNumberFormat="1" applyFont="1" applyFill="1" applyBorder="1" applyAlignment="1">
      <alignment horizontal="center"/>
    </xf>
    <xf numFmtId="10" fontId="19" fillId="0" borderId="5" xfId="2" applyNumberFormat="1" applyFont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171" fontId="18" fillId="0" borderId="5" xfId="1" applyNumberFormat="1" applyFont="1" applyBorder="1" applyAlignment="1">
      <alignment horizontal="center"/>
    </xf>
    <xf numFmtId="171" fontId="14" fillId="0" borderId="5" xfId="1" applyNumberFormat="1" applyFont="1" applyBorder="1" applyAlignment="1"/>
    <xf numFmtId="171" fontId="10" fillId="14" borderId="5" xfId="1" applyNumberFormat="1" applyFont="1" applyFill="1" applyBorder="1" applyAlignment="1">
      <alignment horizontal="center"/>
    </xf>
    <xf numFmtId="171" fontId="10" fillId="14" borderId="5" xfId="1" applyNumberFormat="1" applyFont="1" applyFill="1" applyBorder="1" applyAlignment="1">
      <alignment horizontal="center"/>
    </xf>
    <xf numFmtId="171" fontId="11" fillId="14" borderId="5" xfId="1" applyNumberFormat="1" applyFont="1" applyFill="1" applyBorder="1" applyAlignment="1">
      <alignment horizontal="center"/>
    </xf>
    <xf numFmtId="171" fontId="16" fillId="0" borderId="5" xfId="1" applyNumberFormat="1" applyFont="1" applyBorder="1" applyAlignment="1">
      <alignment horizontal="left"/>
    </xf>
    <xf numFmtId="171" fontId="21" fillId="0" borderId="5" xfId="1" applyNumberFormat="1" applyFont="1" applyBorder="1" applyAlignment="1">
      <alignment horizontal="left"/>
    </xf>
    <xf numFmtId="171" fontId="21" fillId="0" borderId="5" xfId="1" applyNumberFormat="1" applyFont="1" applyBorder="1"/>
    <xf numFmtId="0" fontId="9" fillId="0" borderId="8" xfId="0" applyFont="1" applyBorder="1" applyAlignment="1"/>
    <xf numFmtId="165" fontId="0" fillId="0" borderId="8" xfId="0" applyNumberFormat="1" applyFont="1" applyBorder="1" applyAlignment="1">
      <alignment horizontal="left"/>
    </xf>
    <xf numFmtId="0" fontId="20" fillId="2" borderId="5" xfId="0" applyFont="1" applyFill="1" applyBorder="1" applyAlignment="1">
      <alignment horizontal="center"/>
    </xf>
    <xf numFmtId="0" fontId="23" fillId="0" borderId="5" xfId="0" applyFont="1" applyBorder="1"/>
    <xf numFmtId="0" fontId="20" fillId="2" borderId="5" xfId="0" applyFont="1" applyFill="1" applyBorder="1" applyAlignment="1">
      <alignment horizontal="left"/>
    </xf>
    <xf numFmtId="0" fontId="24" fillId="3" borderId="5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/>
    </xf>
    <xf numFmtId="0" fontId="20" fillId="6" borderId="5" xfId="0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0" fontId="20" fillId="8" borderId="5" xfId="0" applyFont="1" applyFill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22" fillId="0" borderId="5" xfId="0" applyFont="1" applyBorder="1" applyAlignment="1"/>
    <xf numFmtId="0" fontId="16" fillId="0" borderId="5" xfId="0" applyFont="1" applyBorder="1" applyAlignment="1">
      <alignment horizontal="center"/>
    </xf>
  </cellXfs>
  <cellStyles count="4">
    <cellStyle name="Moeda" xfId="1" builtinId="4"/>
    <cellStyle name="Normal" xfId="0" builtinId="0"/>
    <cellStyle name="Normal 2" xfId="3" xr:uid="{4470B9C1-AEB0-4A95-9355-34E148CEED73}"/>
    <cellStyle name="Porcentagem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#,##0.000"/>
      <alignment horizontal="left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.000"/>
      <alignment horizontal="left" vertical="bottom" textRotation="0" wrapText="0" indent="0" justifyLastLine="0" shrinkToFit="0" readingOrder="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fill>
        <patternFill patternType="solid">
          <fgColor rgb="FFD9E6FC"/>
          <bgColor rgb="FFD9E6FC"/>
        </patternFill>
      </fill>
    </dxf>
    <dxf>
      <fill>
        <patternFill patternType="solid">
          <fgColor rgb="FFD9E6FC"/>
          <bgColor rgb="FFD9E6FC"/>
        </patternFill>
      </fill>
    </dxf>
  </dxfs>
  <tableStyles count="1">
    <tableStyle name="Página1-style" pivot="0" count="2" xr9:uid="{00000000-0011-0000-FFFF-FFFF00000000}"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</a:t>
            </a:r>
            <a:r>
              <a:rPr lang="pt-BR" baseline="0"/>
              <a:t>o médio (R$)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Planilha1!$H$3:$M$3</c:f>
              <c:strCache>
                <c:ptCount val="6"/>
                <c:pt idx="0">
                  <c:v>G.C</c:v>
                </c:pt>
                <c:pt idx="1">
                  <c:v>G.A</c:v>
                </c:pt>
                <c:pt idx="2">
                  <c:v>E</c:v>
                </c:pt>
                <c:pt idx="3">
                  <c:v>D</c:v>
                </c:pt>
                <c:pt idx="4">
                  <c:v>S-10</c:v>
                </c:pt>
                <c:pt idx="5">
                  <c:v>GNV</c:v>
                </c:pt>
              </c:strCache>
            </c:strRef>
          </c:cat>
          <c:val>
            <c:numRef>
              <c:f>Planilha1!$H$4:$M$4</c:f>
              <c:numCache>
                <c:formatCode>_-"R$"\ * #,##0.000_-;\-"R$"\ * #,##0.000_-;_-"R$"\ * "-"??_-;_-@_-</c:formatCode>
                <c:ptCount val="6"/>
                <c:pt idx="0">
                  <c:v>5.9729999999999981</c:v>
                </c:pt>
                <c:pt idx="1">
                  <c:v>6.1376666666666688</c:v>
                </c:pt>
                <c:pt idx="2">
                  <c:v>5.4747499999999993</c:v>
                </c:pt>
                <c:pt idx="3">
                  <c:v>7.3820000000000006</c:v>
                </c:pt>
                <c:pt idx="4">
                  <c:v>7.6671052631578958</c:v>
                </c:pt>
                <c:pt idx="5">
                  <c:v>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F-4BFC-8547-150E88D1CE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1443616"/>
        <c:axId val="681445912"/>
      </c:barChart>
      <c:catAx>
        <c:axId val="6814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1445912"/>
        <c:crosses val="autoZero"/>
        <c:auto val="1"/>
        <c:lblAlgn val="ctr"/>
        <c:lblOffset val="100"/>
        <c:noMultiLvlLbl val="0"/>
      </c:catAx>
      <c:valAx>
        <c:axId val="68144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0_-;\-&quot;R$&quot;\ * #,##0.0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144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7</xdr:row>
      <xdr:rowOff>47625</xdr:rowOff>
    </xdr:from>
    <xdr:to>
      <xdr:col>10</xdr:col>
      <xdr:colOff>19050</xdr:colOff>
      <xdr:row>24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350482-B70B-DA60-DBEC-0F42297BE7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ago Almeida de Oliveira" refreshedDate="44755.83226516204" createdVersion="8" refreshedVersion="8" minRefreshableVersion="3" recordCount="40" xr:uid="{142BF72D-B6CD-4033-80C9-960361D4969A}">
  <cacheSource type="worksheet">
    <worksheetSource name="Tabela2"/>
  </cacheSource>
  <cacheFields count="2">
    <cacheField name="G.C" numFmtId="165">
      <sharedItems containsSemiMixedTypes="0" containsString="0" containsNumber="1" minValue="5.85" maxValue="6.29" count="10">
        <n v="5.99"/>
        <n v="5.94"/>
        <n v="5.95"/>
        <n v="6.09"/>
        <n v="6.29"/>
        <n v="5.97"/>
        <n v="6.19"/>
        <n v="5.89"/>
        <n v="5.87"/>
        <n v="5.85"/>
      </sharedItems>
    </cacheField>
    <cacheField name="COD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n v="1"/>
  </r>
  <r>
    <x v="1"/>
    <n v="1"/>
  </r>
  <r>
    <x v="2"/>
    <n v="1"/>
  </r>
  <r>
    <x v="2"/>
    <n v="1"/>
  </r>
  <r>
    <x v="3"/>
    <n v="1"/>
  </r>
  <r>
    <x v="2"/>
    <n v="1"/>
  </r>
  <r>
    <x v="2"/>
    <n v="1"/>
  </r>
  <r>
    <x v="0"/>
    <n v="1"/>
  </r>
  <r>
    <x v="2"/>
    <n v="1"/>
  </r>
  <r>
    <x v="4"/>
    <n v="1"/>
  </r>
  <r>
    <x v="2"/>
    <n v="1"/>
  </r>
  <r>
    <x v="3"/>
    <n v="1"/>
  </r>
  <r>
    <x v="2"/>
    <n v="1"/>
  </r>
  <r>
    <x v="0"/>
    <n v="1"/>
  </r>
  <r>
    <x v="2"/>
    <n v="1"/>
  </r>
  <r>
    <x v="2"/>
    <n v="1"/>
  </r>
  <r>
    <x v="0"/>
    <n v="1"/>
  </r>
  <r>
    <x v="5"/>
    <n v="1"/>
  </r>
  <r>
    <x v="6"/>
    <n v="1"/>
  </r>
  <r>
    <x v="2"/>
    <n v="1"/>
  </r>
  <r>
    <x v="2"/>
    <n v="1"/>
  </r>
  <r>
    <x v="2"/>
    <n v="1"/>
  </r>
  <r>
    <x v="2"/>
    <n v="1"/>
  </r>
  <r>
    <x v="1"/>
    <n v="1"/>
  </r>
  <r>
    <x v="0"/>
    <n v="1"/>
  </r>
  <r>
    <x v="2"/>
    <n v="1"/>
  </r>
  <r>
    <x v="7"/>
    <n v="1"/>
  </r>
  <r>
    <x v="2"/>
    <n v="1"/>
  </r>
  <r>
    <x v="0"/>
    <n v="1"/>
  </r>
  <r>
    <x v="0"/>
    <n v="1"/>
  </r>
  <r>
    <x v="2"/>
    <n v="1"/>
  </r>
  <r>
    <x v="2"/>
    <n v="1"/>
  </r>
  <r>
    <x v="8"/>
    <n v="1"/>
  </r>
  <r>
    <x v="2"/>
    <n v="1"/>
  </r>
  <r>
    <x v="3"/>
    <n v="1"/>
  </r>
  <r>
    <x v="0"/>
    <n v="1"/>
  </r>
  <r>
    <x v="2"/>
    <n v="1"/>
  </r>
  <r>
    <x v="7"/>
    <n v="1"/>
  </r>
  <r>
    <x v="9"/>
    <n v="1"/>
  </r>
  <r>
    <x v="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2FB912-3A9E-4390-A49E-1817986D581E}" name="Tabela dinâmica3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4" firstHeaderRow="1" firstDataRow="1" firstDataCol="1"/>
  <pivotFields count="2">
    <pivotField axis="axisRow" numFmtId="165" showAll="0">
      <items count="11">
        <item x="9"/>
        <item x="8"/>
        <item x="7"/>
        <item x="1"/>
        <item x="2"/>
        <item x="5"/>
        <item x="0"/>
        <item x="3"/>
        <item x="6"/>
        <item x="4"/>
        <item t="default"/>
      </items>
    </pivotField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ma de COD" fld="1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L48" headerRowCount="0"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 dataDxfId="1"/>
    <tableColumn id="6" xr3:uid="{00000000-0010-0000-0000-000006000000}" name="Column6" dataDxfId="6"/>
    <tableColumn id="7" xr3:uid="{00000000-0010-0000-0000-000007000000}" name="Column7" dataDxfId="5"/>
    <tableColumn id="8" xr3:uid="{00000000-0010-0000-0000-000008000000}" name="Column8" dataDxfId="4"/>
    <tableColumn id="9" xr3:uid="{00000000-0010-0000-0000-000009000000}" name="Column9" dataDxfId="3"/>
    <tableColumn id="10" xr3:uid="{00000000-0010-0000-0000-00000A000000}" name="Column10" dataDxfId="2"/>
    <tableColumn id="11" xr3:uid="{00000000-0010-0000-0000-00000B000000}" name="Column11"/>
    <tableColumn id="12" xr3:uid="{00000000-0010-0000-0000-00000C000000}" name="Column12"/>
  </tableColumns>
  <tableStyleInfo name="Página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42E52F-8526-4B2A-8A5A-933F6644E720}" name="Tabela2" displayName="Tabela2" ref="A1:B41" totalsRowShown="0">
  <autoFilter ref="A1:B41" xr:uid="{2842E52F-8526-4B2A-8A5A-933F6644E720}"/>
  <tableColumns count="2">
    <tableColumn id="1" xr3:uid="{5AAD241D-5D09-4290-82C3-E125E8643F2C}" name="G.C" dataDxfId="0"/>
    <tableColumn id="2" xr3:uid="{C0C2E98E-7BE0-49D1-B7EB-CB92B82C8ACB}" name="C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89"/>
  <sheetViews>
    <sheetView tabSelected="1" topLeftCell="A43" workbookViewId="0">
      <selection sqref="A1:J43"/>
    </sheetView>
  </sheetViews>
  <sheetFormatPr defaultColWidth="14.42578125" defaultRowHeight="15" customHeight="1" x14ac:dyDescent="0.2"/>
  <cols>
    <col min="1" max="1" width="34.28515625" bestFit="1" customWidth="1"/>
    <col min="2" max="2" width="13.42578125" bestFit="1" customWidth="1"/>
    <col min="3" max="3" width="56.85546875" bestFit="1" customWidth="1"/>
    <col min="4" max="4" width="20.5703125" bestFit="1" customWidth="1"/>
    <col min="5" max="10" width="11.85546875" bestFit="1" customWidth="1"/>
    <col min="11" max="12" width="12.7109375" customWidth="1"/>
  </cols>
  <sheetData>
    <row r="1" spans="1:12" ht="15.7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2" ht="15.75" customHeight="1" x14ac:dyDescent="0.25">
      <c r="A2" s="66" t="s">
        <v>1</v>
      </c>
      <c r="B2" s="66" t="s">
        <v>2</v>
      </c>
      <c r="C2" s="66" t="s">
        <v>3</v>
      </c>
      <c r="D2" s="66" t="s">
        <v>4</v>
      </c>
      <c r="E2" s="68" t="s">
        <v>5</v>
      </c>
      <c r="F2" s="67"/>
      <c r="G2" s="67"/>
      <c r="H2" s="67"/>
      <c r="I2" s="67"/>
      <c r="J2" s="67"/>
    </row>
    <row r="3" spans="1:12" ht="15.75" customHeight="1" x14ac:dyDescent="0.25">
      <c r="A3" s="67"/>
      <c r="B3" s="67"/>
      <c r="C3" s="67"/>
      <c r="D3" s="67"/>
      <c r="E3" s="69" t="s">
        <v>6</v>
      </c>
      <c r="F3" s="70" t="s">
        <v>7</v>
      </c>
      <c r="G3" s="71" t="s">
        <v>8</v>
      </c>
      <c r="H3" s="72" t="s">
        <v>9</v>
      </c>
      <c r="I3" s="73" t="s">
        <v>10</v>
      </c>
      <c r="J3" s="74" t="s">
        <v>11</v>
      </c>
    </row>
    <row r="4" spans="1:12" ht="15.75" customHeight="1" x14ac:dyDescent="0.2">
      <c r="A4" s="75" t="s">
        <v>12</v>
      </c>
      <c r="B4" s="75" t="s">
        <v>13</v>
      </c>
      <c r="C4" s="75" t="s">
        <v>14</v>
      </c>
      <c r="D4" s="75" t="s">
        <v>15</v>
      </c>
      <c r="E4" s="61">
        <v>5.99</v>
      </c>
      <c r="F4" s="61">
        <v>5.99</v>
      </c>
      <c r="G4" s="61">
        <v>5.55</v>
      </c>
      <c r="H4" s="61">
        <v>7.29</v>
      </c>
      <c r="I4" s="61">
        <v>7.49</v>
      </c>
      <c r="J4" s="61" t="s">
        <v>146</v>
      </c>
      <c r="K4" s="7"/>
      <c r="L4" s="7"/>
    </row>
    <row r="5" spans="1:12" ht="15.75" customHeight="1" x14ac:dyDescent="0.2">
      <c r="A5" s="75" t="s">
        <v>16</v>
      </c>
      <c r="B5" s="75" t="s">
        <v>13</v>
      </c>
      <c r="C5" s="75" t="s">
        <v>17</v>
      </c>
      <c r="D5" s="75" t="s">
        <v>15</v>
      </c>
      <c r="E5" s="61">
        <v>5.94</v>
      </c>
      <c r="F5" s="61">
        <v>5.94</v>
      </c>
      <c r="G5" s="61">
        <v>5.39</v>
      </c>
      <c r="H5" s="61">
        <v>7.09</v>
      </c>
      <c r="I5" s="61">
        <v>7.5</v>
      </c>
      <c r="J5" s="61" t="s">
        <v>146</v>
      </c>
      <c r="K5" s="7"/>
      <c r="L5" s="7"/>
    </row>
    <row r="6" spans="1:12" ht="15.75" customHeight="1" x14ac:dyDescent="0.2">
      <c r="A6" s="75" t="s">
        <v>18</v>
      </c>
      <c r="B6" s="75" t="s">
        <v>19</v>
      </c>
      <c r="C6" s="75" t="s">
        <v>20</v>
      </c>
      <c r="D6" s="75" t="s">
        <v>15</v>
      </c>
      <c r="E6" s="61">
        <v>5.95</v>
      </c>
      <c r="F6" s="61">
        <v>6.15</v>
      </c>
      <c r="G6" s="61">
        <v>5.39</v>
      </c>
      <c r="H6" s="61" t="s">
        <v>146</v>
      </c>
      <c r="I6" s="61">
        <v>7.69</v>
      </c>
      <c r="J6" s="61" t="s">
        <v>146</v>
      </c>
      <c r="K6" s="7"/>
      <c r="L6" s="7"/>
    </row>
    <row r="7" spans="1:12" ht="15.75" customHeight="1" x14ac:dyDescent="0.2">
      <c r="A7" s="75" t="s">
        <v>21</v>
      </c>
      <c r="B7" s="75" t="s">
        <v>22</v>
      </c>
      <c r="C7" s="75" t="s">
        <v>23</v>
      </c>
      <c r="D7" s="75" t="s">
        <v>21</v>
      </c>
      <c r="E7" s="61">
        <v>5.95</v>
      </c>
      <c r="F7" s="61">
        <v>6.15</v>
      </c>
      <c r="G7" s="61">
        <v>5.39</v>
      </c>
      <c r="H7" s="61" t="s">
        <v>146</v>
      </c>
      <c r="I7" s="61">
        <v>7.79</v>
      </c>
      <c r="J7" s="61" t="s">
        <v>146</v>
      </c>
      <c r="K7" s="7"/>
      <c r="L7" s="7"/>
    </row>
    <row r="8" spans="1:12" ht="15.75" customHeight="1" x14ac:dyDescent="0.2">
      <c r="A8" s="75" t="s">
        <v>24</v>
      </c>
      <c r="B8" s="75" t="s">
        <v>13</v>
      </c>
      <c r="C8" s="75" t="s">
        <v>25</v>
      </c>
      <c r="D8" s="75" t="s">
        <v>21</v>
      </c>
      <c r="E8" s="61">
        <v>6.09</v>
      </c>
      <c r="F8" s="61">
        <v>6.39</v>
      </c>
      <c r="G8" s="61">
        <v>5.39</v>
      </c>
      <c r="H8" s="61">
        <v>7.49</v>
      </c>
      <c r="I8" s="61">
        <v>7.69</v>
      </c>
      <c r="J8" s="61" t="s">
        <v>146</v>
      </c>
      <c r="K8" s="8"/>
      <c r="L8" s="8"/>
    </row>
    <row r="9" spans="1:12" ht="15.75" customHeight="1" x14ac:dyDescent="0.2">
      <c r="A9" s="75" t="s">
        <v>26</v>
      </c>
      <c r="B9" s="75" t="s">
        <v>27</v>
      </c>
      <c r="C9" s="75" t="s">
        <v>28</v>
      </c>
      <c r="D9" s="75" t="s">
        <v>21</v>
      </c>
      <c r="E9" s="61">
        <v>5.95</v>
      </c>
      <c r="F9" s="61">
        <v>6.15</v>
      </c>
      <c r="G9" s="61">
        <v>5.39</v>
      </c>
      <c r="H9" s="61">
        <v>7.59</v>
      </c>
      <c r="I9" s="61">
        <v>7.79</v>
      </c>
      <c r="J9" s="61" t="s">
        <v>146</v>
      </c>
      <c r="K9" s="7"/>
      <c r="L9" s="7"/>
    </row>
    <row r="10" spans="1:12" ht="15.75" customHeight="1" x14ac:dyDescent="0.2">
      <c r="A10" s="75" t="s">
        <v>31</v>
      </c>
      <c r="B10" s="75" t="s">
        <v>22</v>
      </c>
      <c r="C10" s="75" t="s">
        <v>32</v>
      </c>
      <c r="D10" s="75" t="s">
        <v>30</v>
      </c>
      <c r="E10" s="61">
        <v>5.95</v>
      </c>
      <c r="F10" s="61">
        <v>6.15</v>
      </c>
      <c r="G10" s="61">
        <v>5.39</v>
      </c>
      <c r="H10" s="61">
        <v>7.39</v>
      </c>
      <c r="I10" s="61">
        <v>7.69</v>
      </c>
      <c r="J10" s="61" t="s">
        <v>146</v>
      </c>
      <c r="K10" s="9"/>
      <c r="L10" s="10"/>
    </row>
    <row r="11" spans="1:12" ht="15.75" customHeight="1" x14ac:dyDescent="0.2">
      <c r="A11" s="75" t="s">
        <v>33</v>
      </c>
      <c r="B11" s="75" t="s">
        <v>27</v>
      </c>
      <c r="C11" s="75" t="s">
        <v>34</v>
      </c>
      <c r="D11" s="75" t="s">
        <v>30</v>
      </c>
      <c r="E11" s="61">
        <v>5.99</v>
      </c>
      <c r="F11" s="61">
        <v>6.19</v>
      </c>
      <c r="G11" s="61">
        <v>5.49</v>
      </c>
      <c r="H11" s="61" t="s">
        <v>146</v>
      </c>
      <c r="I11" s="61">
        <v>7.79</v>
      </c>
      <c r="J11" s="61" t="s">
        <v>146</v>
      </c>
      <c r="K11" s="7"/>
      <c r="L11" s="7"/>
    </row>
    <row r="12" spans="1:12" ht="15.75" customHeight="1" x14ac:dyDescent="0.2">
      <c r="A12" s="75" t="s">
        <v>35</v>
      </c>
      <c r="B12" s="75" t="s">
        <v>22</v>
      </c>
      <c r="C12" s="75" t="s">
        <v>36</v>
      </c>
      <c r="D12" s="75" t="s">
        <v>30</v>
      </c>
      <c r="E12" s="61">
        <v>5.95</v>
      </c>
      <c r="F12" s="61">
        <v>6.15</v>
      </c>
      <c r="G12" s="61">
        <v>5.49</v>
      </c>
      <c r="H12" s="61" t="s">
        <v>146</v>
      </c>
      <c r="I12" s="61">
        <v>7.79</v>
      </c>
      <c r="J12" s="61" t="s">
        <v>146</v>
      </c>
      <c r="K12" s="9"/>
      <c r="L12" s="10"/>
    </row>
    <row r="13" spans="1:12" ht="15.75" customHeight="1" x14ac:dyDescent="0.2">
      <c r="A13" s="75" t="s">
        <v>37</v>
      </c>
      <c r="B13" s="75" t="s">
        <v>13</v>
      </c>
      <c r="C13" s="75" t="s">
        <v>38</v>
      </c>
      <c r="D13" s="75" t="s">
        <v>39</v>
      </c>
      <c r="E13" s="62">
        <v>6.29</v>
      </c>
      <c r="F13" s="63" t="s">
        <v>146</v>
      </c>
      <c r="G13" s="63">
        <v>5.69</v>
      </c>
      <c r="H13" s="63" t="s">
        <v>146</v>
      </c>
      <c r="I13" s="63">
        <v>7.79</v>
      </c>
      <c r="J13" s="63" t="s">
        <v>146</v>
      </c>
      <c r="K13" s="7"/>
      <c r="L13" s="7"/>
    </row>
    <row r="14" spans="1:12" ht="15.75" customHeight="1" x14ac:dyDescent="0.2">
      <c r="A14" s="75" t="s">
        <v>40</v>
      </c>
      <c r="B14" s="75" t="s">
        <v>27</v>
      </c>
      <c r="C14" s="75" t="s">
        <v>41</v>
      </c>
      <c r="D14" s="75" t="s">
        <v>39</v>
      </c>
      <c r="E14" s="61">
        <v>5.95</v>
      </c>
      <c r="F14" s="61">
        <v>6.15</v>
      </c>
      <c r="G14" s="61">
        <v>5.39</v>
      </c>
      <c r="H14" s="61" t="s">
        <v>146</v>
      </c>
      <c r="I14" s="61">
        <v>7.79</v>
      </c>
      <c r="J14" s="61" t="s">
        <v>146</v>
      </c>
      <c r="K14" s="7"/>
      <c r="L14" s="7"/>
    </row>
    <row r="15" spans="1:12" ht="15.75" customHeight="1" x14ac:dyDescent="0.2">
      <c r="A15" s="75" t="s">
        <v>42</v>
      </c>
      <c r="B15" s="75" t="s">
        <v>22</v>
      </c>
      <c r="C15" s="75" t="s">
        <v>43</v>
      </c>
      <c r="D15" s="75" t="s">
        <v>39</v>
      </c>
      <c r="E15" s="62">
        <v>6.09</v>
      </c>
      <c r="F15" s="63">
        <v>6.19</v>
      </c>
      <c r="G15" s="63">
        <v>5.59</v>
      </c>
      <c r="H15" s="63" t="s">
        <v>146</v>
      </c>
      <c r="I15" s="63">
        <v>7.89</v>
      </c>
      <c r="J15" s="61" t="s">
        <v>146</v>
      </c>
      <c r="K15" s="7"/>
      <c r="L15" s="7"/>
    </row>
    <row r="16" spans="1:12" ht="15.75" customHeight="1" x14ac:dyDescent="0.2">
      <c r="A16" s="75" t="s">
        <v>44</v>
      </c>
      <c r="B16" s="75" t="s">
        <v>45</v>
      </c>
      <c r="C16" s="75" t="s">
        <v>46</v>
      </c>
      <c r="D16" s="75" t="s">
        <v>39</v>
      </c>
      <c r="E16" s="61">
        <v>5.95</v>
      </c>
      <c r="F16" s="61" t="s">
        <v>146</v>
      </c>
      <c r="G16" s="61">
        <v>5.39</v>
      </c>
      <c r="H16" s="61" t="s">
        <v>146</v>
      </c>
      <c r="I16" s="61">
        <v>7.65</v>
      </c>
      <c r="J16" s="61" t="s">
        <v>146</v>
      </c>
      <c r="K16" s="7"/>
      <c r="L16" s="7"/>
    </row>
    <row r="17" spans="1:12" ht="15.75" customHeight="1" x14ac:dyDescent="0.2">
      <c r="A17" s="75" t="s">
        <v>47</v>
      </c>
      <c r="B17" s="75" t="s">
        <v>13</v>
      </c>
      <c r="C17" s="75" t="s">
        <v>48</v>
      </c>
      <c r="D17" s="75" t="s">
        <v>39</v>
      </c>
      <c r="E17" s="61">
        <v>5.99</v>
      </c>
      <c r="F17" s="61" t="s">
        <v>146</v>
      </c>
      <c r="G17" s="61">
        <v>5.49</v>
      </c>
      <c r="H17" s="61" t="s">
        <v>146</v>
      </c>
      <c r="I17" s="61">
        <v>7.49</v>
      </c>
      <c r="J17" s="61" t="s">
        <v>146</v>
      </c>
      <c r="K17" s="7"/>
      <c r="L17" s="7"/>
    </row>
    <row r="18" spans="1:12" ht="15.75" customHeight="1" x14ac:dyDescent="0.2">
      <c r="A18" s="75" t="s">
        <v>49</v>
      </c>
      <c r="B18" s="75" t="s">
        <v>22</v>
      </c>
      <c r="C18" s="75" t="s">
        <v>50</v>
      </c>
      <c r="D18" s="75" t="s">
        <v>39</v>
      </c>
      <c r="E18" s="61">
        <v>5.95</v>
      </c>
      <c r="F18" s="61">
        <v>6.15</v>
      </c>
      <c r="G18" s="61">
        <v>5.39</v>
      </c>
      <c r="H18" s="61" t="s">
        <v>146</v>
      </c>
      <c r="I18" s="61">
        <v>7.8</v>
      </c>
      <c r="J18" s="61" t="s">
        <v>146</v>
      </c>
      <c r="K18" s="8"/>
      <c r="L18" s="8"/>
    </row>
    <row r="19" spans="1:12" ht="15.75" customHeight="1" x14ac:dyDescent="0.2">
      <c r="A19" s="75" t="s">
        <v>51</v>
      </c>
      <c r="B19" s="75" t="s">
        <v>22</v>
      </c>
      <c r="C19" s="75" t="s">
        <v>52</v>
      </c>
      <c r="D19" s="75" t="s">
        <v>39</v>
      </c>
      <c r="E19" s="61">
        <v>5.95</v>
      </c>
      <c r="F19" s="61">
        <v>6.15</v>
      </c>
      <c r="G19" s="61">
        <v>5.59</v>
      </c>
      <c r="H19" s="61">
        <v>7.7</v>
      </c>
      <c r="I19" s="61">
        <v>7.8</v>
      </c>
      <c r="J19" s="61" t="s">
        <v>146</v>
      </c>
      <c r="K19" s="7"/>
      <c r="L19" s="7"/>
    </row>
    <row r="20" spans="1:12" ht="15.75" customHeight="1" x14ac:dyDescent="0.2">
      <c r="A20" s="75" t="s">
        <v>53</v>
      </c>
      <c r="B20" s="75" t="s">
        <v>13</v>
      </c>
      <c r="C20" s="75" t="s">
        <v>54</v>
      </c>
      <c r="D20" s="75" t="s">
        <v>55</v>
      </c>
      <c r="E20" s="61">
        <v>5.99</v>
      </c>
      <c r="F20" s="61">
        <v>5.99</v>
      </c>
      <c r="G20" s="61">
        <v>5.39</v>
      </c>
      <c r="H20" s="61">
        <v>7.19</v>
      </c>
      <c r="I20" s="61">
        <v>7.49</v>
      </c>
      <c r="J20" s="61" t="s">
        <v>146</v>
      </c>
      <c r="K20" s="8"/>
      <c r="L20" s="8"/>
    </row>
    <row r="21" spans="1:12" ht="15.75" customHeight="1" x14ac:dyDescent="0.2">
      <c r="A21" s="75" t="s">
        <v>56</v>
      </c>
      <c r="B21" s="75" t="s">
        <v>13</v>
      </c>
      <c r="C21" s="75" t="s">
        <v>57</v>
      </c>
      <c r="D21" s="75" t="s">
        <v>55</v>
      </c>
      <c r="E21" s="61">
        <v>5.97</v>
      </c>
      <c r="F21" s="61" t="s">
        <v>146</v>
      </c>
      <c r="G21" s="61">
        <v>5.67</v>
      </c>
      <c r="H21" s="61">
        <v>7.33</v>
      </c>
      <c r="I21" s="61">
        <v>7.67</v>
      </c>
      <c r="J21" s="61" t="s">
        <v>146</v>
      </c>
      <c r="K21" s="7"/>
      <c r="L21" s="7"/>
    </row>
    <row r="22" spans="1:12" ht="15.75" customHeight="1" x14ac:dyDescent="0.2">
      <c r="A22" s="75" t="s">
        <v>58</v>
      </c>
      <c r="B22" s="75" t="s">
        <v>45</v>
      </c>
      <c r="C22" s="75" t="s">
        <v>59</v>
      </c>
      <c r="D22" s="75" t="s">
        <v>58</v>
      </c>
      <c r="E22" s="61">
        <v>6.19</v>
      </c>
      <c r="F22" s="61" t="s">
        <v>146</v>
      </c>
      <c r="G22" s="61">
        <v>5.85</v>
      </c>
      <c r="H22" s="61">
        <v>7.65</v>
      </c>
      <c r="I22" s="61">
        <v>7.8</v>
      </c>
      <c r="J22" s="61" t="s">
        <v>146</v>
      </c>
      <c r="K22" s="7"/>
      <c r="L22" s="7"/>
    </row>
    <row r="23" spans="1:12" ht="15.75" customHeight="1" x14ac:dyDescent="0.2">
      <c r="A23" s="75" t="s">
        <v>60</v>
      </c>
      <c r="B23" s="75" t="s">
        <v>22</v>
      </c>
      <c r="C23" s="75" t="s">
        <v>61</v>
      </c>
      <c r="D23" s="75" t="s">
        <v>62</v>
      </c>
      <c r="E23" s="61">
        <v>5.95</v>
      </c>
      <c r="F23" s="61">
        <v>6.15</v>
      </c>
      <c r="G23" s="61">
        <v>5.39</v>
      </c>
      <c r="H23" s="61" t="s">
        <v>146</v>
      </c>
      <c r="I23" s="61">
        <v>7.79</v>
      </c>
      <c r="J23" s="61" t="s">
        <v>146</v>
      </c>
      <c r="K23" s="7"/>
      <c r="L23" s="7"/>
    </row>
    <row r="24" spans="1:12" ht="15.75" customHeight="1" x14ac:dyDescent="0.2">
      <c r="A24" s="75" t="s">
        <v>63</v>
      </c>
      <c r="B24" s="75" t="s">
        <v>22</v>
      </c>
      <c r="C24" s="75" t="s">
        <v>64</v>
      </c>
      <c r="D24" s="75" t="s">
        <v>65</v>
      </c>
      <c r="E24" s="61">
        <v>5.95</v>
      </c>
      <c r="F24" s="61">
        <v>6.15</v>
      </c>
      <c r="G24" s="61">
        <v>5.39</v>
      </c>
      <c r="H24" s="61" t="s">
        <v>146</v>
      </c>
      <c r="I24" s="61">
        <v>7.69</v>
      </c>
      <c r="J24" s="61" t="s">
        <v>146</v>
      </c>
      <c r="K24" s="7"/>
      <c r="L24" s="7"/>
    </row>
    <row r="25" spans="1:12" ht="15.75" customHeight="1" x14ac:dyDescent="0.2">
      <c r="A25" s="75" t="s">
        <v>66</v>
      </c>
      <c r="B25" s="75" t="s">
        <v>22</v>
      </c>
      <c r="C25" s="75" t="s">
        <v>67</v>
      </c>
      <c r="D25" s="75" t="s">
        <v>65</v>
      </c>
      <c r="E25" s="61">
        <v>5.95</v>
      </c>
      <c r="F25" s="61">
        <v>6.15</v>
      </c>
      <c r="G25" s="61">
        <v>5.39</v>
      </c>
      <c r="H25" s="61">
        <v>7.49</v>
      </c>
      <c r="I25" s="61">
        <v>7.59</v>
      </c>
      <c r="J25" s="61" t="s">
        <v>146</v>
      </c>
      <c r="K25" s="9"/>
      <c r="L25" s="10"/>
    </row>
    <row r="26" spans="1:12" ht="15.75" customHeight="1" x14ac:dyDescent="0.2">
      <c r="A26" s="75" t="s">
        <v>68</v>
      </c>
      <c r="B26" s="75" t="s">
        <v>22</v>
      </c>
      <c r="C26" s="75" t="s">
        <v>69</v>
      </c>
      <c r="D26" s="75" t="s">
        <v>65</v>
      </c>
      <c r="E26" s="61">
        <v>5.95</v>
      </c>
      <c r="F26" s="61">
        <v>6.05</v>
      </c>
      <c r="G26" s="61">
        <v>5.39</v>
      </c>
      <c r="H26" s="61">
        <v>7.59</v>
      </c>
      <c r="I26" s="61" t="s">
        <v>146</v>
      </c>
      <c r="J26" s="61" t="s">
        <v>146</v>
      </c>
      <c r="K26" s="9"/>
      <c r="L26" s="10"/>
    </row>
    <row r="27" spans="1:12" ht="15.75" customHeight="1" x14ac:dyDescent="0.2">
      <c r="A27" s="75" t="s">
        <v>70</v>
      </c>
      <c r="B27" s="75" t="s">
        <v>13</v>
      </c>
      <c r="C27" s="75" t="s">
        <v>71</v>
      </c>
      <c r="D27" s="75" t="s">
        <v>65</v>
      </c>
      <c r="E27" s="61">
        <v>5.94</v>
      </c>
      <c r="F27" s="61" t="s">
        <v>146</v>
      </c>
      <c r="G27" s="61">
        <v>5.49</v>
      </c>
      <c r="H27" s="61" t="s">
        <v>146</v>
      </c>
      <c r="I27" s="61" t="s">
        <v>146</v>
      </c>
      <c r="J27" s="61">
        <v>5.39</v>
      </c>
      <c r="K27" s="8"/>
      <c r="L27" s="8"/>
    </row>
    <row r="28" spans="1:12" ht="15.75" customHeight="1" x14ac:dyDescent="0.2">
      <c r="A28" s="75" t="s">
        <v>72</v>
      </c>
      <c r="B28" s="75" t="s">
        <v>22</v>
      </c>
      <c r="C28" s="75" t="s">
        <v>73</v>
      </c>
      <c r="D28" s="75" t="s">
        <v>65</v>
      </c>
      <c r="E28" s="61">
        <v>5.99</v>
      </c>
      <c r="F28" s="61">
        <v>6.15</v>
      </c>
      <c r="G28" s="61">
        <v>5.49</v>
      </c>
      <c r="H28" s="61">
        <v>7.69</v>
      </c>
      <c r="I28" s="61">
        <v>7.79</v>
      </c>
      <c r="J28" s="61" t="s">
        <v>146</v>
      </c>
      <c r="K28" s="7"/>
      <c r="L28" s="7"/>
    </row>
    <row r="29" spans="1:12" ht="15.75" customHeight="1" x14ac:dyDescent="0.2">
      <c r="A29" s="75" t="s">
        <v>74</v>
      </c>
      <c r="B29" s="75" t="s">
        <v>22</v>
      </c>
      <c r="C29" s="75" t="s">
        <v>75</v>
      </c>
      <c r="D29" s="75" t="s">
        <v>65</v>
      </c>
      <c r="E29" s="61">
        <v>5.95</v>
      </c>
      <c r="F29" s="61">
        <v>6.15</v>
      </c>
      <c r="G29" s="61">
        <v>5.39</v>
      </c>
      <c r="H29" s="61">
        <v>7.59</v>
      </c>
      <c r="I29" s="61">
        <v>7.69</v>
      </c>
      <c r="J29" s="61">
        <v>5.39</v>
      </c>
      <c r="K29" s="9"/>
      <c r="L29" s="10"/>
    </row>
    <row r="30" spans="1:12" ht="15.75" customHeight="1" x14ac:dyDescent="0.2">
      <c r="A30" s="75" t="s">
        <v>76</v>
      </c>
      <c r="B30" s="75" t="s">
        <v>22</v>
      </c>
      <c r="C30" s="75" t="s">
        <v>77</v>
      </c>
      <c r="D30" s="75" t="s">
        <v>65</v>
      </c>
      <c r="E30" s="61">
        <v>5.89</v>
      </c>
      <c r="F30" s="61">
        <v>6.29</v>
      </c>
      <c r="G30" s="61">
        <v>5.69</v>
      </c>
      <c r="H30" s="61" t="s">
        <v>146</v>
      </c>
      <c r="I30" s="61">
        <v>7.49</v>
      </c>
      <c r="J30" s="61" t="s">
        <v>146</v>
      </c>
      <c r="K30" s="7"/>
      <c r="L30" s="7"/>
    </row>
    <row r="31" spans="1:12" ht="15.75" customHeight="1" x14ac:dyDescent="0.2">
      <c r="A31" s="75" t="s">
        <v>29</v>
      </c>
      <c r="B31" s="75" t="s">
        <v>27</v>
      </c>
      <c r="C31" s="76" t="s">
        <v>112</v>
      </c>
      <c r="D31" s="75" t="s">
        <v>78</v>
      </c>
      <c r="E31" s="61">
        <v>5.95</v>
      </c>
      <c r="F31" s="61" t="s">
        <v>146</v>
      </c>
      <c r="G31" s="61">
        <v>5.59</v>
      </c>
      <c r="H31" s="61">
        <v>7.35</v>
      </c>
      <c r="I31" s="61">
        <v>7.59</v>
      </c>
      <c r="J31" s="61" t="s">
        <v>146</v>
      </c>
      <c r="K31" s="7"/>
      <c r="L31" s="7"/>
    </row>
    <row r="32" spans="1:12" ht="15.75" customHeight="1" x14ac:dyDescent="0.2">
      <c r="A32" s="75" t="s">
        <v>79</v>
      </c>
      <c r="B32" s="75" t="s">
        <v>27</v>
      </c>
      <c r="C32" s="75" t="s">
        <v>80</v>
      </c>
      <c r="D32" s="75" t="s">
        <v>81</v>
      </c>
      <c r="E32" s="61">
        <v>5.99</v>
      </c>
      <c r="F32" s="61">
        <v>6.09</v>
      </c>
      <c r="G32" s="61">
        <v>5.49</v>
      </c>
      <c r="H32" s="61" t="s">
        <v>146</v>
      </c>
      <c r="I32" s="61">
        <v>7.79</v>
      </c>
      <c r="J32" s="61" t="s">
        <v>146</v>
      </c>
      <c r="K32" s="9"/>
      <c r="L32" s="10"/>
    </row>
    <row r="33" spans="1:12" ht="15.75" customHeight="1" x14ac:dyDescent="0.2">
      <c r="A33" s="75" t="s">
        <v>82</v>
      </c>
      <c r="B33" s="75" t="s">
        <v>83</v>
      </c>
      <c r="C33" s="75" t="s">
        <v>84</v>
      </c>
      <c r="D33" s="75" t="s">
        <v>85</v>
      </c>
      <c r="E33" s="61">
        <v>5.99</v>
      </c>
      <c r="F33" s="61">
        <v>6.19</v>
      </c>
      <c r="G33" s="61">
        <v>5.59</v>
      </c>
      <c r="H33" s="61" t="s">
        <v>146</v>
      </c>
      <c r="I33" s="61">
        <v>7.69</v>
      </c>
      <c r="J33" s="61" t="s">
        <v>146</v>
      </c>
      <c r="K33" s="7"/>
      <c r="L33" s="7"/>
    </row>
    <row r="34" spans="1:12" ht="15.75" customHeight="1" x14ac:dyDescent="0.2">
      <c r="A34" s="75" t="s">
        <v>86</v>
      </c>
      <c r="B34" s="75" t="s">
        <v>13</v>
      </c>
      <c r="C34" s="75" t="s">
        <v>87</v>
      </c>
      <c r="D34" s="75" t="s">
        <v>88</v>
      </c>
      <c r="E34" s="61">
        <v>5.95</v>
      </c>
      <c r="F34" s="61">
        <v>6.04</v>
      </c>
      <c r="G34" s="61">
        <v>5.59</v>
      </c>
      <c r="H34" s="61" t="s">
        <v>146</v>
      </c>
      <c r="I34" s="61">
        <v>7.79</v>
      </c>
      <c r="J34" s="61" t="s">
        <v>146</v>
      </c>
      <c r="K34" s="7"/>
      <c r="L34" s="7"/>
    </row>
    <row r="35" spans="1:12" ht="15.75" customHeight="1" x14ac:dyDescent="0.2">
      <c r="A35" s="75" t="s">
        <v>30</v>
      </c>
      <c r="B35" s="75" t="s">
        <v>19</v>
      </c>
      <c r="C35" s="75" t="s">
        <v>89</v>
      </c>
      <c r="D35" s="75" t="s">
        <v>90</v>
      </c>
      <c r="E35" s="61">
        <v>5.95</v>
      </c>
      <c r="F35" s="61">
        <v>6.15</v>
      </c>
      <c r="G35" s="61">
        <v>5.49</v>
      </c>
      <c r="H35" s="61" t="s">
        <v>146</v>
      </c>
      <c r="I35" s="61">
        <v>7.69</v>
      </c>
      <c r="J35" s="61" t="s">
        <v>146</v>
      </c>
      <c r="K35" s="7"/>
      <c r="L35" s="7"/>
    </row>
    <row r="36" spans="1:12" ht="15.75" customHeight="1" x14ac:dyDescent="0.2">
      <c r="A36" s="75" t="s">
        <v>91</v>
      </c>
      <c r="B36" s="75" t="s">
        <v>13</v>
      </c>
      <c r="C36" s="75" t="s">
        <v>92</v>
      </c>
      <c r="D36" s="75" t="s">
        <v>90</v>
      </c>
      <c r="E36" s="61">
        <v>5.87</v>
      </c>
      <c r="F36" s="61">
        <v>5.87</v>
      </c>
      <c r="G36" s="61">
        <v>5.23</v>
      </c>
      <c r="H36" s="61">
        <v>7.2</v>
      </c>
      <c r="I36" s="61">
        <v>7.48</v>
      </c>
      <c r="J36" s="61" t="s">
        <v>146</v>
      </c>
      <c r="K36" s="7"/>
      <c r="L36" s="7"/>
    </row>
    <row r="37" spans="1:12" ht="15.75" customHeight="1" x14ac:dyDescent="0.2">
      <c r="A37" s="75" t="s">
        <v>93</v>
      </c>
      <c r="B37" s="75" t="s">
        <v>22</v>
      </c>
      <c r="C37" s="75" t="s">
        <v>94</v>
      </c>
      <c r="D37" s="75" t="s">
        <v>47</v>
      </c>
      <c r="E37" s="61">
        <v>5.95</v>
      </c>
      <c r="F37" s="61" t="s">
        <v>146</v>
      </c>
      <c r="G37" s="61">
        <v>5.39</v>
      </c>
      <c r="H37" s="61">
        <v>7.39</v>
      </c>
      <c r="I37" s="61">
        <v>7.65</v>
      </c>
      <c r="J37" s="61" t="s">
        <v>146</v>
      </c>
      <c r="K37" s="7"/>
      <c r="L37" s="7"/>
    </row>
    <row r="38" spans="1:12" ht="15.75" customHeight="1" x14ac:dyDescent="0.2">
      <c r="A38" s="75" t="s">
        <v>95</v>
      </c>
      <c r="B38" s="75" t="s">
        <v>13</v>
      </c>
      <c r="C38" s="75" t="s">
        <v>96</v>
      </c>
      <c r="D38" s="75" t="s">
        <v>97</v>
      </c>
      <c r="E38" s="61">
        <v>6.09</v>
      </c>
      <c r="F38" s="61" t="s">
        <v>146</v>
      </c>
      <c r="G38" s="61">
        <v>5.99</v>
      </c>
      <c r="H38" s="61" t="s">
        <v>146</v>
      </c>
      <c r="I38" s="61">
        <v>7.69</v>
      </c>
      <c r="J38" s="61" t="s">
        <v>146</v>
      </c>
      <c r="K38" s="8"/>
      <c r="L38" s="8"/>
    </row>
    <row r="39" spans="1:12" ht="15.75" customHeight="1" x14ac:dyDescent="0.2">
      <c r="A39" s="75" t="s">
        <v>98</v>
      </c>
      <c r="B39" s="75" t="s">
        <v>99</v>
      </c>
      <c r="C39" s="77" t="s">
        <v>100</v>
      </c>
      <c r="D39" s="75" t="s">
        <v>101</v>
      </c>
      <c r="E39" s="61">
        <v>5.99</v>
      </c>
      <c r="F39" s="61" t="s">
        <v>146</v>
      </c>
      <c r="G39" s="61">
        <v>5.17</v>
      </c>
      <c r="H39" s="61">
        <v>7.08</v>
      </c>
      <c r="I39" s="61">
        <v>7.39</v>
      </c>
      <c r="J39" s="61" t="s">
        <v>146</v>
      </c>
      <c r="K39" s="8"/>
      <c r="L39" s="8"/>
    </row>
    <row r="40" spans="1:12" ht="15.75" customHeight="1" x14ac:dyDescent="0.2">
      <c r="A40" s="75" t="s">
        <v>102</v>
      </c>
      <c r="B40" s="75" t="s">
        <v>13</v>
      </c>
      <c r="C40" s="75" t="s">
        <v>103</v>
      </c>
      <c r="D40" s="75" t="s">
        <v>26</v>
      </c>
      <c r="E40" s="61">
        <v>5.95</v>
      </c>
      <c r="F40" s="61">
        <v>5.99</v>
      </c>
      <c r="G40" s="61">
        <v>5.39</v>
      </c>
      <c r="H40" s="61" t="s">
        <v>146</v>
      </c>
      <c r="I40" s="61">
        <v>7.79</v>
      </c>
      <c r="J40" s="61">
        <v>5.39</v>
      </c>
      <c r="K40" s="8"/>
      <c r="L40" s="8"/>
    </row>
    <row r="41" spans="1:12" ht="15.75" customHeight="1" x14ac:dyDescent="0.2">
      <c r="A41" s="75" t="s">
        <v>104</v>
      </c>
      <c r="B41" s="75" t="s">
        <v>13</v>
      </c>
      <c r="C41" s="75" t="s">
        <v>105</v>
      </c>
      <c r="D41" s="75" t="s">
        <v>106</v>
      </c>
      <c r="E41" s="61">
        <v>5.89</v>
      </c>
      <c r="F41" s="61">
        <v>6.78</v>
      </c>
      <c r="G41" s="61">
        <v>5.58</v>
      </c>
      <c r="H41" s="61">
        <v>7.27</v>
      </c>
      <c r="I41" s="61">
        <v>7.49</v>
      </c>
      <c r="J41" s="61" t="s">
        <v>146</v>
      </c>
      <c r="K41" s="7"/>
      <c r="L41" s="7"/>
    </row>
    <row r="42" spans="1:12" ht="15.75" customHeight="1" x14ac:dyDescent="0.2">
      <c r="A42" s="75" t="s">
        <v>107</v>
      </c>
      <c r="B42" s="75" t="s">
        <v>13</v>
      </c>
      <c r="C42" s="75" t="s">
        <v>108</v>
      </c>
      <c r="D42" s="75" t="s">
        <v>106</v>
      </c>
      <c r="E42" s="61">
        <v>5.85</v>
      </c>
      <c r="F42" s="61">
        <v>5.99</v>
      </c>
      <c r="G42" s="61">
        <v>5.17</v>
      </c>
      <c r="H42" s="61">
        <v>7.08</v>
      </c>
      <c r="I42" s="61">
        <v>7.39</v>
      </c>
      <c r="J42" s="61" t="s">
        <v>146</v>
      </c>
      <c r="K42" s="7"/>
      <c r="L42" s="7"/>
    </row>
    <row r="43" spans="1:12" ht="15.75" customHeight="1" x14ac:dyDescent="0.2">
      <c r="A43" s="75" t="s">
        <v>109</v>
      </c>
      <c r="B43" s="75" t="s">
        <v>22</v>
      </c>
      <c r="C43" s="75" t="s">
        <v>110</v>
      </c>
      <c r="D43" s="75" t="s">
        <v>111</v>
      </c>
      <c r="E43" s="61">
        <v>5.85</v>
      </c>
      <c r="F43" s="61">
        <v>6.05</v>
      </c>
      <c r="G43" s="61">
        <v>5.39</v>
      </c>
      <c r="H43" s="61">
        <v>7.19</v>
      </c>
      <c r="I43" s="61">
        <v>7.49</v>
      </c>
      <c r="J43" s="61" t="s">
        <v>146</v>
      </c>
      <c r="K43" s="7"/>
      <c r="L43" s="7"/>
    </row>
    <row r="44" spans="1:12" ht="15.75" customHeight="1" x14ac:dyDescent="0.2">
      <c r="A44" s="49"/>
      <c r="B44" s="49"/>
      <c r="C44" s="49"/>
      <c r="D44" s="64" t="s">
        <v>113</v>
      </c>
      <c r="E44" s="65">
        <f>MIN(E4:E43)</f>
        <v>5.85</v>
      </c>
      <c r="F44" s="65">
        <f>MIN(F4:F43)</f>
        <v>5.87</v>
      </c>
      <c r="G44" s="65">
        <f>MIN(G4:G43)</f>
        <v>5.17</v>
      </c>
      <c r="H44" s="65">
        <f>MIN(H4:H43)</f>
        <v>7.08</v>
      </c>
      <c r="I44" s="65">
        <f>MIN(I4:I43)</f>
        <v>7.39</v>
      </c>
      <c r="J44" s="65">
        <f>MIN(J4:J43)</f>
        <v>5.39</v>
      </c>
    </row>
    <row r="45" spans="1:12" ht="15.75" customHeight="1" x14ac:dyDescent="0.2">
      <c r="A45" s="11"/>
      <c r="D45" s="19" t="s">
        <v>114</v>
      </c>
      <c r="E45" s="20">
        <f>MAX(E4:E43)</f>
        <v>6.29</v>
      </c>
      <c r="F45" s="20">
        <f>MAX(F4:F43)</f>
        <v>6.78</v>
      </c>
      <c r="G45" s="20">
        <f>MAX(G4:G43)</f>
        <v>5.99</v>
      </c>
      <c r="H45" s="20">
        <f>MAX(H4:H43)</f>
        <v>7.7</v>
      </c>
      <c r="I45" s="20">
        <f>MAX(I4:I43)</f>
        <v>7.89</v>
      </c>
      <c r="J45" s="20">
        <f>MAX(J4:J43)</f>
        <v>5.39</v>
      </c>
    </row>
    <row r="46" spans="1:12" ht="15.75" customHeight="1" x14ac:dyDescent="0.2">
      <c r="A46" s="11"/>
      <c r="B46" s="11"/>
      <c r="C46" s="11"/>
      <c r="D46" s="19" t="s">
        <v>115</v>
      </c>
      <c r="E46" s="21">
        <f>E45-E44</f>
        <v>0.44000000000000039</v>
      </c>
      <c r="F46" s="21">
        <f t="shared" ref="F46:J46" si="0">F45-F44</f>
        <v>0.91000000000000014</v>
      </c>
      <c r="G46" s="21">
        <f t="shared" si="0"/>
        <v>0.82000000000000028</v>
      </c>
      <c r="H46" s="21">
        <f t="shared" si="0"/>
        <v>0.62000000000000011</v>
      </c>
      <c r="I46" s="21">
        <f t="shared" si="0"/>
        <v>0.5</v>
      </c>
      <c r="J46" s="21">
        <f t="shared" si="0"/>
        <v>0</v>
      </c>
    </row>
    <row r="47" spans="1:12" ht="15.75" customHeight="1" x14ac:dyDescent="0.2">
      <c r="D47" s="19" t="s">
        <v>116</v>
      </c>
      <c r="E47" s="20">
        <f>AVERAGE(E4:E43)</f>
        <v>5.9729999999999981</v>
      </c>
      <c r="F47" s="20">
        <f>AVERAGE(F4:F43)</f>
        <v>6.1376666666666688</v>
      </c>
      <c r="G47" s="20">
        <f>AVERAGE(G4:G43)</f>
        <v>5.4747499999999993</v>
      </c>
      <c r="H47" s="20">
        <f>AVERAGE(H4:H43)</f>
        <v>7.3820000000000006</v>
      </c>
      <c r="I47" s="20">
        <f>AVERAGE(I4:I43)</f>
        <v>7.6671052631578958</v>
      </c>
      <c r="J47" s="20">
        <f>AVERAGE(J4:J43)</f>
        <v>5.39</v>
      </c>
    </row>
    <row r="48" spans="1:12" ht="15.75" customHeight="1" x14ac:dyDescent="0.2">
      <c r="A48" s="11"/>
      <c r="D48" s="19" t="s">
        <v>117</v>
      </c>
      <c r="E48" s="24">
        <f>((E45/E44)-1)*1</f>
        <v>7.5213675213675391E-2</v>
      </c>
      <c r="F48" s="24">
        <f t="shared" ref="F48:J48" si="1">((F45/F44)-1)*1</f>
        <v>0.15502555366269166</v>
      </c>
      <c r="G48" s="24">
        <f t="shared" si="1"/>
        <v>0.15860735009671179</v>
      </c>
      <c r="H48" s="24">
        <f t="shared" si="1"/>
        <v>8.7570621468926468E-2</v>
      </c>
      <c r="I48" s="24">
        <f t="shared" si="1"/>
        <v>6.7658998646820123E-2</v>
      </c>
      <c r="J48" s="24">
        <f t="shared" si="1"/>
        <v>0</v>
      </c>
    </row>
    <row r="49" spans="1:5" ht="15.75" customHeight="1" x14ac:dyDescent="0.2">
      <c r="A49" s="12"/>
      <c r="B49" s="12"/>
      <c r="C49" s="11"/>
      <c r="D49" s="12"/>
      <c r="E49" s="11"/>
    </row>
    <row r="50" spans="1:5" ht="15.75" customHeight="1" x14ac:dyDescent="0.2"/>
    <row r="51" spans="1:5" ht="15.75" customHeight="1" x14ac:dyDescent="0.2"/>
    <row r="52" spans="1:5" ht="15.75" customHeight="1" x14ac:dyDescent="0.2"/>
    <row r="53" spans="1:5" ht="15.75" customHeight="1" x14ac:dyDescent="0.2"/>
    <row r="54" spans="1:5" ht="15.75" customHeight="1" x14ac:dyDescent="0.2"/>
    <row r="55" spans="1:5" ht="15.75" customHeight="1" x14ac:dyDescent="0.2"/>
    <row r="56" spans="1:5" ht="15.75" customHeight="1" x14ac:dyDescent="0.2"/>
    <row r="57" spans="1:5" ht="15.75" customHeight="1" x14ac:dyDescent="0.2"/>
    <row r="58" spans="1:5" ht="15.75" customHeight="1" x14ac:dyDescent="0.2"/>
    <row r="59" spans="1:5" ht="15.75" customHeight="1" x14ac:dyDescent="0.2"/>
    <row r="60" spans="1:5" ht="15.75" customHeight="1" x14ac:dyDescent="0.2"/>
    <row r="61" spans="1:5" ht="15.75" customHeight="1" x14ac:dyDescent="0.2"/>
    <row r="62" spans="1:5" ht="15.75" customHeight="1" x14ac:dyDescent="0.2"/>
    <row r="63" spans="1:5" ht="15.75" customHeight="1" x14ac:dyDescent="0.2"/>
    <row r="64" spans="1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</sheetData>
  <mergeCells count="6">
    <mergeCell ref="A1:J1"/>
    <mergeCell ref="A2:A3"/>
    <mergeCell ref="B2:B3"/>
    <mergeCell ref="C2:C3"/>
    <mergeCell ref="D2:D3"/>
    <mergeCell ref="E2:J2"/>
  </mergeCells>
  <pageMargins left="0.511811024" right="0.511811024" top="0.78740157499999996" bottom="0.78740157499999996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01489-FF2D-4461-9F3B-BF21877BF042}">
  <dimension ref="H3:M4"/>
  <sheetViews>
    <sheetView workbookViewId="0">
      <selection activeCell="H4" sqref="H4:M4"/>
    </sheetView>
  </sheetViews>
  <sheetFormatPr defaultRowHeight="12.75" x14ac:dyDescent="0.2"/>
  <cols>
    <col min="8" max="13" width="9.5703125" bestFit="1" customWidth="1"/>
  </cols>
  <sheetData>
    <row r="3" spans="8:13" ht="15" x14ac:dyDescent="0.25">
      <c r="H3" s="1" t="s">
        <v>6</v>
      </c>
      <c r="I3" s="2" t="s">
        <v>7</v>
      </c>
      <c r="J3" s="3" t="s">
        <v>8</v>
      </c>
      <c r="K3" s="4" t="s">
        <v>9</v>
      </c>
      <c r="L3" s="5" t="s">
        <v>10</v>
      </c>
      <c r="M3" s="6" t="s">
        <v>11</v>
      </c>
    </row>
    <row r="4" spans="8:13" x14ac:dyDescent="0.2">
      <c r="H4" s="22">
        <v>5.9729999999999981</v>
      </c>
      <c r="I4" s="22">
        <v>6.1376666666666688</v>
      </c>
      <c r="J4" s="22">
        <v>5.4747499999999993</v>
      </c>
      <c r="K4" s="22">
        <v>7.3820000000000006</v>
      </c>
      <c r="L4" s="22">
        <v>7.6671052631578958</v>
      </c>
      <c r="M4" s="22">
        <v>5.39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E656-EDEF-4945-96A4-7BA83E7B848B}">
  <dimension ref="D2:T9"/>
  <sheetViews>
    <sheetView topLeftCell="F1" workbookViewId="0">
      <selection activeCell="P2" sqref="P2:T9"/>
    </sheetView>
  </sheetViews>
  <sheetFormatPr defaultRowHeight="12.75" x14ac:dyDescent="0.2"/>
  <cols>
    <col min="4" max="4" width="17" bestFit="1" customWidth="1"/>
    <col min="5" max="5" width="20.28515625" bestFit="1" customWidth="1"/>
    <col min="6" max="6" width="19.42578125" bestFit="1" customWidth="1"/>
    <col min="7" max="7" width="11.85546875" bestFit="1" customWidth="1"/>
    <col min="8" max="8" width="15.28515625" bestFit="1" customWidth="1"/>
    <col min="10" max="10" width="17" bestFit="1" customWidth="1"/>
    <col min="11" max="11" width="16.28515625" bestFit="1" customWidth="1"/>
    <col min="12" max="12" width="17" bestFit="1" customWidth="1"/>
    <col min="13" max="13" width="16.85546875" bestFit="1" customWidth="1"/>
    <col min="14" max="14" width="15.28515625" bestFit="1" customWidth="1"/>
    <col min="16" max="16" width="17" bestFit="1" customWidth="1"/>
    <col min="17" max="18" width="11.85546875" bestFit="1" customWidth="1"/>
    <col min="19" max="19" width="16.85546875" bestFit="1" customWidth="1"/>
    <col min="20" max="20" width="15.28515625" bestFit="1" customWidth="1"/>
  </cols>
  <sheetData>
    <row r="2" spans="4:20" ht="15.75" x14ac:dyDescent="0.25">
      <c r="D2" s="55" t="s">
        <v>118</v>
      </c>
      <c r="E2" s="55"/>
      <c r="F2" s="55"/>
      <c r="G2" s="55"/>
      <c r="H2" s="55"/>
      <c r="I2" s="28"/>
      <c r="J2" s="30" t="s">
        <v>126</v>
      </c>
      <c r="K2" s="30"/>
      <c r="L2" s="30"/>
      <c r="M2" s="30"/>
      <c r="N2" s="30"/>
      <c r="P2" s="30" t="s">
        <v>130</v>
      </c>
      <c r="Q2" s="30"/>
      <c r="R2" s="30"/>
      <c r="S2" s="30"/>
      <c r="T2" s="30"/>
    </row>
    <row r="3" spans="4:20" ht="15.75" x14ac:dyDescent="0.25">
      <c r="D3" s="52" t="s">
        <v>119</v>
      </c>
      <c r="E3" s="52" t="s">
        <v>120</v>
      </c>
      <c r="F3" s="52" t="s">
        <v>121</v>
      </c>
      <c r="G3" s="52" t="s">
        <v>122</v>
      </c>
      <c r="H3" s="52" t="s">
        <v>123</v>
      </c>
      <c r="I3" s="28"/>
      <c r="J3" s="25" t="s">
        <v>119</v>
      </c>
      <c r="K3" s="26" t="s">
        <v>127</v>
      </c>
      <c r="L3" s="26" t="s">
        <v>128</v>
      </c>
      <c r="M3" s="25" t="s">
        <v>129</v>
      </c>
      <c r="N3" s="25" t="s">
        <v>123</v>
      </c>
      <c r="P3" s="25" t="s">
        <v>119</v>
      </c>
      <c r="Q3" s="29" t="s">
        <v>131</v>
      </c>
      <c r="R3" s="29" t="s">
        <v>132</v>
      </c>
      <c r="S3" s="25" t="s">
        <v>129</v>
      </c>
      <c r="T3" s="25" t="s">
        <v>123</v>
      </c>
    </row>
    <row r="4" spans="4:20" ht="15.75" x14ac:dyDescent="0.25">
      <c r="D4" s="52" t="s">
        <v>6</v>
      </c>
      <c r="E4" s="56">
        <v>5.85</v>
      </c>
      <c r="F4" s="56">
        <v>6.29</v>
      </c>
      <c r="G4" s="53">
        <f>F4-E4</f>
        <v>0.44000000000000039</v>
      </c>
      <c r="H4" s="54">
        <f>((F4/E4)-1)*1</f>
        <v>7.5213675213675391E-2</v>
      </c>
      <c r="I4" s="28"/>
      <c r="J4" s="25" t="s">
        <v>6</v>
      </c>
      <c r="K4" s="23">
        <v>6.7130000000000001</v>
      </c>
      <c r="L4" s="57">
        <v>5.9729999999999981</v>
      </c>
      <c r="M4" s="23">
        <f>L4-K4</f>
        <v>-0.74000000000000199</v>
      </c>
      <c r="N4" s="27">
        <f>((L4/K4)-1)*1</f>
        <v>-0.11023387457172684</v>
      </c>
      <c r="P4" s="25" t="s">
        <v>6</v>
      </c>
      <c r="Q4" s="23">
        <v>5.5339999999999998</v>
      </c>
      <c r="R4" s="57">
        <v>5.9729999999999981</v>
      </c>
      <c r="S4" s="23">
        <f>R4-Q4</f>
        <v>0.43899999999999828</v>
      </c>
      <c r="T4" s="27">
        <f>((R4/Q4)-1)*1</f>
        <v>7.932779183230898E-2</v>
      </c>
    </row>
    <row r="5" spans="4:20" ht="15.75" x14ac:dyDescent="0.25">
      <c r="D5" s="52" t="s">
        <v>7</v>
      </c>
      <c r="E5" s="56">
        <v>5.87</v>
      </c>
      <c r="F5" s="56">
        <v>6.78</v>
      </c>
      <c r="G5" s="53">
        <f t="shared" ref="G5:G9" si="0">F5-E5</f>
        <v>0.91000000000000014</v>
      </c>
      <c r="H5" s="54">
        <f t="shared" ref="H5:H9" si="1">((F5/E5)-1)*1</f>
        <v>0.15502555366269166</v>
      </c>
      <c r="I5" s="28"/>
      <c r="J5" s="25" t="s">
        <v>7</v>
      </c>
      <c r="K5" s="23">
        <v>6.8460000000000001</v>
      </c>
      <c r="L5" s="57">
        <v>6.1376666666666688</v>
      </c>
      <c r="M5" s="23">
        <f t="shared" ref="M5:M9" si="2">L5-K5</f>
        <v>-0.70833333333333126</v>
      </c>
      <c r="N5" s="27">
        <f t="shared" ref="N5:N9" si="3">((L5/K5)-1)*1</f>
        <v>-0.10346674457103877</v>
      </c>
      <c r="P5" s="25" t="s">
        <v>7</v>
      </c>
      <c r="Q5" s="23">
        <v>5.6230000000000002</v>
      </c>
      <c r="R5" s="57">
        <v>6.1376666666666688</v>
      </c>
      <c r="S5" s="23">
        <f t="shared" ref="S5:S9" si="4">R5-Q5</f>
        <v>0.5146666666666686</v>
      </c>
      <c r="T5" s="27">
        <f t="shared" ref="T5:T9" si="5">((R5/Q5)-1)*1</f>
        <v>9.1528839883810775E-2</v>
      </c>
    </row>
    <row r="6" spans="4:20" ht="15.75" x14ac:dyDescent="0.25">
      <c r="D6" s="52" t="s">
        <v>8</v>
      </c>
      <c r="E6" s="56">
        <v>5.17</v>
      </c>
      <c r="F6" s="56">
        <v>5.99</v>
      </c>
      <c r="G6" s="53">
        <f t="shared" si="0"/>
        <v>0.82000000000000028</v>
      </c>
      <c r="H6" s="54">
        <f t="shared" si="1"/>
        <v>0.15860735009671179</v>
      </c>
      <c r="I6" s="28"/>
      <c r="J6" s="25" t="s">
        <v>8</v>
      </c>
      <c r="K6" s="23">
        <v>5.5220000000000002</v>
      </c>
      <c r="L6" s="57">
        <v>5.4747499999999993</v>
      </c>
      <c r="M6" s="23">
        <f t="shared" si="2"/>
        <v>-4.7250000000000902E-2</v>
      </c>
      <c r="N6" s="27">
        <f t="shared" si="3"/>
        <v>-8.5566823614634524E-3</v>
      </c>
      <c r="P6" s="25" t="s">
        <v>8</v>
      </c>
      <c r="Q6" s="23">
        <v>4.931</v>
      </c>
      <c r="R6" s="57">
        <v>5.4747499999999993</v>
      </c>
      <c r="S6" s="23">
        <f t="shared" si="4"/>
        <v>0.54374999999999929</v>
      </c>
      <c r="T6" s="27">
        <f t="shared" si="5"/>
        <v>0.11027175015209889</v>
      </c>
    </row>
    <row r="7" spans="4:20" ht="15.75" x14ac:dyDescent="0.25">
      <c r="D7" s="52" t="s">
        <v>124</v>
      </c>
      <c r="E7" s="56">
        <v>7.08</v>
      </c>
      <c r="F7" s="56">
        <v>7.7</v>
      </c>
      <c r="G7" s="53">
        <f t="shared" si="0"/>
        <v>0.62000000000000011</v>
      </c>
      <c r="H7" s="54">
        <f t="shared" si="1"/>
        <v>8.7570621468926468E-2</v>
      </c>
      <c r="I7" s="28"/>
      <c r="J7" s="25" t="s">
        <v>124</v>
      </c>
      <c r="K7" s="23">
        <v>7.47</v>
      </c>
      <c r="L7" s="57">
        <v>7.3820000000000006</v>
      </c>
      <c r="M7" s="23">
        <f t="shared" si="2"/>
        <v>-8.799999999999919E-2</v>
      </c>
      <c r="N7" s="27">
        <f t="shared" si="3"/>
        <v>-1.1780455153948988E-2</v>
      </c>
      <c r="P7" s="25" t="s">
        <v>124</v>
      </c>
      <c r="Q7" s="23">
        <v>4.4169999999999998</v>
      </c>
      <c r="R7" s="57">
        <v>7.3820000000000006</v>
      </c>
      <c r="S7" s="23">
        <f t="shared" si="4"/>
        <v>2.9650000000000007</v>
      </c>
      <c r="T7" s="27">
        <f t="shared" si="5"/>
        <v>0.6712700928231834</v>
      </c>
    </row>
    <row r="8" spans="4:20" ht="15.75" x14ac:dyDescent="0.25">
      <c r="D8" s="52" t="s">
        <v>125</v>
      </c>
      <c r="E8" s="56">
        <v>7.39</v>
      </c>
      <c r="F8" s="56">
        <v>7.89</v>
      </c>
      <c r="G8" s="53">
        <f t="shared" si="0"/>
        <v>0.5</v>
      </c>
      <c r="H8" s="54">
        <f t="shared" si="1"/>
        <v>6.7658998646820123E-2</v>
      </c>
      <c r="I8" s="28"/>
      <c r="J8" s="25" t="s">
        <v>125</v>
      </c>
      <c r="K8" s="23">
        <v>7.7350000000000003</v>
      </c>
      <c r="L8" s="57">
        <v>7.6671052631578958</v>
      </c>
      <c r="M8" s="23">
        <f t="shared" si="2"/>
        <v>-6.7894736842104564E-2</v>
      </c>
      <c r="N8" s="27">
        <f t="shared" si="3"/>
        <v>-8.77760010886941E-3</v>
      </c>
      <c r="P8" s="25" t="s">
        <v>125</v>
      </c>
      <c r="Q8" s="23">
        <v>4.5339999999999998</v>
      </c>
      <c r="R8" s="57">
        <v>7.6671052631578958</v>
      </c>
      <c r="S8" s="23">
        <f t="shared" si="4"/>
        <v>3.1331052631578959</v>
      </c>
      <c r="T8" s="27">
        <f t="shared" si="5"/>
        <v>0.6910245397348691</v>
      </c>
    </row>
    <row r="9" spans="4:20" ht="15.75" x14ac:dyDescent="0.25">
      <c r="D9" s="52" t="s">
        <v>11</v>
      </c>
      <c r="E9" s="56">
        <v>5.39</v>
      </c>
      <c r="F9" s="56">
        <v>5.39</v>
      </c>
      <c r="G9" s="53">
        <f t="shared" si="0"/>
        <v>0</v>
      </c>
      <c r="H9" s="54">
        <f t="shared" si="1"/>
        <v>0</v>
      </c>
      <c r="I9" s="28"/>
      <c r="J9" s="25" t="s">
        <v>11</v>
      </c>
      <c r="K9" s="23">
        <v>5.39</v>
      </c>
      <c r="L9" s="57">
        <v>5.39</v>
      </c>
      <c r="M9" s="23">
        <f t="shared" si="2"/>
        <v>0</v>
      </c>
      <c r="N9" s="27">
        <f t="shared" si="3"/>
        <v>0</v>
      </c>
      <c r="P9" s="25" t="s">
        <v>11</v>
      </c>
      <c r="Q9" s="23">
        <v>4.4950000000000001</v>
      </c>
      <c r="R9" s="57">
        <v>5.39</v>
      </c>
      <c r="S9" s="23">
        <f t="shared" si="4"/>
        <v>0.89499999999999957</v>
      </c>
      <c r="T9" s="27">
        <f t="shared" si="5"/>
        <v>0.19911012235817571</v>
      </c>
    </row>
  </sheetData>
  <mergeCells count="3">
    <mergeCell ref="D2:H2"/>
    <mergeCell ref="J2:N2"/>
    <mergeCell ref="P2:T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65506-2014-4B22-A74A-144B9CF6E6EF}">
  <dimension ref="D2:I14"/>
  <sheetViews>
    <sheetView workbookViewId="0">
      <selection activeCell="D2" sqref="D2:I14"/>
    </sheetView>
  </sheetViews>
  <sheetFormatPr defaultRowHeight="12.75" x14ac:dyDescent="0.2"/>
  <cols>
    <col min="4" max="4" width="17" bestFit="1" customWidth="1"/>
    <col min="5" max="5" width="29" bestFit="1" customWidth="1"/>
    <col min="6" max="6" width="11.7109375" bestFit="1" customWidth="1"/>
    <col min="7" max="7" width="88.140625" bestFit="1" customWidth="1"/>
    <col min="8" max="8" width="20.5703125" bestFit="1" customWidth="1"/>
    <col min="9" max="9" width="14.7109375" bestFit="1" customWidth="1"/>
  </cols>
  <sheetData>
    <row r="2" spans="4:9" ht="15.75" x14ac:dyDescent="0.2">
      <c r="D2" s="31" t="s">
        <v>119</v>
      </c>
      <c r="E2" s="31" t="s">
        <v>133</v>
      </c>
      <c r="F2" s="31" t="s">
        <v>134</v>
      </c>
      <c r="G2" s="31" t="s">
        <v>135</v>
      </c>
      <c r="H2" s="31" t="s">
        <v>136</v>
      </c>
      <c r="I2" s="31" t="s">
        <v>137</v>
      </c>
    </row>
    <row r="3" spans="4:9" ht="15.75" customHeight="1" x14ac:dyDescent="0.2">
      <c r="D3" s="32" t="s">
        <v>6</v>
      </c>
      <c r="E3" s="35" t="s">
        <v>107</v>
      </c>
      <c r="F3" s="35" t="s">
        <v>13</v>
      </c>
      <c r="G3" s="35" t="s">
        <v>108</v>
      </c>
      <c r="H3" s="35" t="s">
        <v>106</v>
      </c>
      <c r="I3" s="58">
        <v>5.85</v>
      </c>
    </row>
    <row r="4" spans="4:9" ht="15.75" customHeight="1" x14ac:dyDescent="0.25">
      <c r="D4" s="32"/>
      <c r="E4" s="35" t="s">
        <v>109</v>
      </c>
      <c r="F4" s="35" t="s">
        <v>22</v>
      </c>
      <c r="G4" s="36" t="s">
        <v>110</v>
      </c>
      <c r="H4" s="35" t="s">
        <v>111</v>
      </c>
      <c r="I4" s="58"/>
    </row>
    <row r="5" spans="4:9" x14ac:dyDescent="0.2">
      <c r="D5" s="33" t="s">
        <v>7</v>
      </c>
      <c r="E5" s="35" t="s">
        <v>91</v>
      </c>
      <c r="F5" s="35" t="s">
        <v>13</v>
      </c>
      <c r="G5" s="35" t="s">
        <v>92</v>
      </c>
      <c r="H5" s="35" t="s">
        <v>90</v>
      </c>
      <c r="I5" s="59">
        <v>5.87</v>
      </c>
    </row>
    <row r="6" spans="4:9" ht="15" x14ac:dyDescent="0.25">
      <c r="D6" s="34" t="s">
        <v>8</v>
      </c>
      <c r="E6" s="35" t="s">
        <v>98</v>
      </c>
      <c r="F6" s="35" t="s">
        <v>99</v>
      </c>
      <c r="G6" s="36" t="s">
        <v>100</v>
      </c>
      <c r="H6" s="35" t="s">
        <v>101</v>
      </c>
      <c r="I6" s="60">
        <v>5.17</v>
      </c>
    </row>
    <row r="7" spans="4:9" x14ac:dyDescent="0.2">
      <c r="D7" s="34"/>
      <c r="E7" s="35" t="s">
        <v>107</v>
      </c>
      <c r="F7" s="35" t="s">
        <v>13</v>
      </c>
      <c r="G7" s="35" t="s">
        <v>108</v>
      </c>
      <c r="H7" s="35" t="s">
        <v>106</v>
      </c>
      <c r="I7" s="60"/>
    </row>
    <row r="8" spans="4:9" ht="15" x14ac:dyDescent="0.25">
      <c r="D8" s="34" t="s">
        <v>124</v>
      </c>
      <c r="E8" s="35" t="s">
        <v>98</v>
      </c>
      <c r="F8" s="35" t="s">
        <v>99</v>
      </c>
      <c r="G8" s="36" t="s">
        <v>100</v>
      </c>
      <c r="H8" s="35" t="s">
        <v>101</v>
      </c>
      <c r="I8" s="60">
        <v>7.08</v>
      </c>
    </row>
    <row r="9" spans="4:9" x14ac:dyDescent="0.2">
      <c r="D9" s="34"/>
      <c r="E9" s="35" t="s">
        <v>107</v>
      </c>
      <c r="F9" s="35" t="s">
        <v>13</v>
      </c>
      <c r="G9" s="35" t="s">
        <v>108</v>
      </c>
      <c r="H9" s="35" t="s">
        <v>106</v>
      </c>
      <c r="I9" s="60"/>
    </row>
    <row r="10" spans="4:9" ht="15" x14ac:dyDescent="0.25">
      <c r="D10" s="34" t="s">
        <v>125</v>
      </c>
      <c r="E10" s="35" t="s">
        <v>98</v>
      </c>
      <c r="F10" s="35" t="s">
        <v>99</v>
      </c>
      <c r="G10" s="36" t="s">
        <v>100</v>
      </c>
      <c r="H10" s="35" t="s">
        <v>101</v>
      </c>
      <c r="I10" s="60">
        <v>7.39</v>
      </c>
    </row>
    <row r="11" spans="4:9" x14ac:dyDescent="0.2">
      <c r="D11" s="34"/>
      <c r="E11" s="35" t="s">
        <v>107</v>
      </c>
      <c r="F11" s="35" t="s">
        <v>13</v>
      </c>
      <c r="G11" s="35" t="s">
        <v>108</v>
      </c>
      <c r="H11" s="35" t="s">
        <v>106</v>
      </c>
      <c r="I11" s="60"/>
    </row>
    <row r="12" spans="4:9" x14ac:dyDescent="0.2">
      <c r="D12" s="34" t="s">
        <v>11</v>
      </c>
      <c r="E12" s="35" t="s">
        <v>70</v>
      </c>
      <c r="F12" s="35" t="s">
        <v>13</v>
      </c>
      <c r="G12" s="35" t="s">
        <v>71</v>
      </c>
      <c r="H12" s="35" t="s">
        <v>65</v>
      </c>
      <c r="I12" s="58">
        <v>5.39</v>
      </c>
    </row>
    <row r="13" spans="4:9" x14ac:dyDescent="0.2">
      <c r="D13" s="34"/>
      <c r="E13" s="35" t="s">
        <v>74</v>
      </c>
      <c r="F13" s="35" t="s">
        <v>22</v>
      </c>
      <c r="G13" s="35" t="s">
        <v>75</v>
      </c>
      <c r="H13" s="35" t="s">
        <v>65</v>
      </c>
      <c r="I13" s="58"/>
    </row>
    <row r="14" spans="4:9" x14ac:dyDescent="0.2">
      <c r="D14" s="34"/>
      <c r="E14" s="35" t="s">
        <v>102</v>
      </c>
      <c r="F14" s="35" t="s">
        <v>13</v>
      </c>
      <c r="G14" s="35" t="s">
        <v>103</v>
      </c>
      <c r="H14" s="35" t="s">
        <v>26</v>
      </c>
      <c r="I14" s="58"/>
    </row>
  </sheetData>
  <mergeCells count="10">
    <mergeCell ref="D10:D11"/>
    <mergeCell ref="I10:I11"/>
    <mergeCell ref="D12:D14"/>
    <mergeCell ref="I12:I14"/>
    <mergeCell ref="D3:D4"/>
    <mergeCell ref="I3:I4"/>
    <mergeCell ref="D6:D7"/>
    <mergeCell ref="D8:D9"/>
    <mergeCell ref="I8:I9"/>
    <mergeCell ref="I6:I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C60E-CB37-43F9-BE5E-1F9348CA3E1D}">
  <dimension ref="A3:B14"/>
  <sheetViews>
    <sheetView workbookViewId="0">
      <selection activeCell="A4" sqref="A4:B13"/>
      <pivotSelection pane="bottomRight" showHeader="1" extendable="1" axis="axisRow" max="11" activeRow="3" previousRow="12" click="1" r:id="rId1">
        <pivotArea dataOnly="0" axis="axisRow" fieldPosition="0">
          <references count="1">
            <reference field="0" count="1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</references>
        </pivotArea>
      </pivotSelection>
    </sheetView>
  </sheetViews>
  <sheetFormatPr defaultRowHeight="12.75" x14ac:dyDescent="0.2"/>
  <cols>
    <col min="1" max="1" width="17.28515625" bestFit="1" customWidth="1"/>
    <col min="2" max="2" width="13.140625" bestFit="1" customWidth="1"/>
  </cols>
  <sheetData>
    <row r="3" spans="1:2" x14ac:dyDescent="0.2">
      <c r="A3" s="39" t="s">
        <v>140</v>
      </c>
      <c r="B3" s="37" t="s">
        <v>139</v>
      </c>
    </row>
    <row r="4" spans="1:2" x14ac:dyDescent="0.2">
      <c r="A4" s="40">
        <v>5.85</v>
      </c>
      <c r="B4" s="41">
        <v>2</v>
      </c>
    </row>
    <row r="5" spans="1:2" x14ac:dyDescent="0.2">
      <c r="A5" s="42">
        <v>5.87</v>
      </c>
      <c r="B5" s="43">
        <v>1</v>
      </c>
    </row>
    <row r="6" spans="1:2" x14ac:dyDescent="0.2">
      <c r="A6" s="42">
        <v>5.89</v>
      </c>
      <c r="B6" s="43">
        <v>2</v>
      </c>
    </row>
    <row r="7" spans="1:2" x14ac:dyDescent="0.2">
      <c r="A7" s="42">
        <v>5.94</v>
      </c>
      <c r="B7" s="43">
        <v>2</v>
      </c>
    </row>
    <row r="8" spans="1:2" x14ac:dyDescent="0.2">
      <c r="A8" s="42">
        <v>5.95</v>
      </c>
      <c r="B8" s="43">
        <v>19</v>
      </c>
    </row>
    <row r="9" spans="1:2" x14ac:dyDescent="0.2">
      <c r="A9" s="42">
        <v>5.97</v>
      </c>
      <c r="B9" s="43">
        <v>1</v>
      </c>
    </row>
    <row r="10" spans="1:2" x14ac:dyDescent="0.2">
      <c r="A10" s="42">
        <v>5.99</v>
      </c>
      <c r="B10" s="43">
        <v>8</v>
      </c>
    </row>
    <row r="11" spans="1:2" x14ac:dyDescent="0.2">
      <c r="A11" s="42">
        <v>6.09</v>
      </c>
      <c r="B11" s="43">
        <v>3</v>
      </c>
    </row>
    <row r="12" spans="1:2" x14ac:dyDescent="0.2">
      <c r="A12" s="42">
        <v>6.19</v>
      </c>
      <c r="B12" s="43">
        <v>1</v>
      </c>
    </row>
    <row r="13" spans="1:2" x14ac:dyDescent="0.2">
      <c r="A13" s="42">
        <v>6.29</v>
      </c>
      <c r="B13" s="43">
        <v>1</v>
      </c>
    </row>
    <row r="14" spans="1:2" x14ac:dyDescent="0.2">
      <c r="A14" s="44" t="s">
        <v>141</v>
      </c>
      <c r="B14" s="38">
        <v>40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905BE-2E62-4641-9578-01C28B8A93A2}">
  <dimension ref="A1:F41"/>
  <sheetViews>
    <sheetView workbookViewId="0">
      <selection activeCell="D1" sqref="D1:F12"/>
    </sheetView>
  </sheetViews>
  <sheetFormatPr defaultRowHeight="12.75" x14ac:dyDescent="0.2"/>
  <cols>
    <col min="1" max="1" width="6.42578125" bestFit="1" customWidth="1"/>
    <col min="2" max="2" width="7.28515625" bestFit="1" customWidth="1"/>
    <col min="4" max="4" width="11.42578125" bestFit="1" customWidth="1"/>
    <col min="5" max="5" width="20" bestFit="1" customWidth="1"/>
    <col min="6" max="6" width="30.140625" bestFit="1" customWidth="1"/>
  </cols>
  <sheetData>
    <row r="1" spans="1:6" ht="15" x14ac:dyDescent="0.25">
      <c r="A1" s="1" t="s">
        <v>6</v>
      </c>
      <c r="B1" s="17" t="s">
        <v>138</v>
      </c>
      <c r="C1" s="49"/>
      <c r="D1" s="47" t="s">
        <v>145</v>
      </c>
      <c r="E1" s="19" t="s">
        <v>142</v>
      </c>
      <c r="F1" s="50" t="s">
        <v>143</v>
      </c>
    </row>
    <row r="2" spans="1:6" x14ac:dyDescent="0.2">
      <c r="A2" s="13">
        <v>5.99</v>
      </c>
      <c r="B2">
        <v>1</v>
      </c>
      <c r="C2" s="49"/>
      <c r="D2" s="48">
        <v>5.85</v>
      </c>
      <c r="E2" s="45">
        <v>2</v>
      </c>
      <c r="F2" s="51">
        <f>(E2/E$12)*1</f>
        <v>0.05</v>
      </c>
    </row>
    <row r="3" spans="1:6" x14ac:dyDescent="0.2">
      <c r="A3" s="13">
        <v>5.94</v>
      </c>
      <c r="B3">
        <v>1</v>
      </c>
      <c r="C3" s="49"/>
      <c r="D3" s="48">
        <v>5.87</v>
      </c>
      <c r="E3" s="45">
        <v>1</v>
      </c>
      <c r="F3" s="51">
        <f t="shared" ref="F3:F11" si="0">(E3/E$12)*1</f>
        <v>2.5000000000000001E-2</v>
      </c>
    </row>
    <row r="4" spans="1:6" x14ac:dyDescent="0.2">
      <c r="A4" s="13">
        <v>5.95</v>
      </c>
      <c r="B4">
        <v>1</v>
      </c>
      <c r="C4" s="49"/>
      <c r="D4" s="48">
        <v>5.89</v>
      </c>
      <c r="E4" s="45">
        <v>2</v>
      </c>
      <c r="F4" s="51">
        <f t="shared" si="0"/>
        <v>0.05</v>
      </c>
    </row>
    <row r="5" spans="1:6" x14ac:dyDescent="0.2">
      <c r="A5" s="13">
        <v>5.95</v>
      </c>
      <c r="B5">
        <v>1</v>
      </c>
      <c r="C5" s="49"/>
      <c r="D5" s="48">
        <v>5.94</v>
      </c>
      <c r="E5" s="45">
        <v>2</v>
      </c>
      <c r="F5" s="51">
        <f t="shared" si="0"/>
        <v>0.05</v>
      </c>
    </row>
    <row r="6" spans="1:6" x14ac:dyDescent="0.2">
      <c r="A6" s="13">
        <v>6.09</v>
      </c>
      <c r="B6">
        <v>1</v>
      </c>
      <c r="C6" s="49"/>
      <c r="D6" s="48">
        <v>5.95</v>
      </c>
      <c r="E6" s="45">
        <v>19</v>
      </c>
      <c r="F6" s="51">
        <f t="shared" si="0"/>
        <v>0.47499999999999998</v>
      </c>
    </row>
    <row r="7" spans="1:6" x14ac:dyDescent="0.2">
      <c r="A7" s="13">
        <v>5.95</v>
      </c>
      <c r="B7">
        <v>1</v>
      </c>
      <c r="C7" s="49"/>
      <c r="D7" s="48">
        <v>5.97</v>
      </c>
      <c r="E7" s="45">
        <v>1</v>
      </c>
      <c r="F7" s="51">
        <f t="shared" si="0"/>
        <v>2.5000000000000001E-2</v>
      </c>
    </row>
    <row r="8" spans="1:6" x14ac:dyDescent="0.2">
      <c r="A8" s="13">
        <v>5.95</v>
      </c>
      <c r="B8">
        <v>1</v>
      </c>
      <c r="C8" s="49"/>
      <c r="D8" s="48">
        <v>5.99</v>
      </c>
      <c r="E8" s="45">
        <v>8</v>
      </c>
      <c r="F8" s="51">
        <f t="shared" si="0"/>
        <v>0.2</v>
      </c>
    </row>
    <row r="9" spans="1:6" x14ac:dyDescent="0.2">
      <c r="A9" s="13">
        <v>5.99</v>
      </c>
      <c r="B9">
        <v>1</v>
      </c>
      <c r="C9" s="49"/>
      <c r="D9" s="48">
        <v>6.09</v>
      </c>
      <c r="E9" s="45">
        <v>3</v>
      </c>
      <c r="F9" s="51">
        <f t="shared" si="0"/>
        <v>7.4999999999999997E-2</v>
      </c>
    </row>
    <row r="10" spans="1:6" x14ac:dyDescent="0.2">
      <c r="A10" s="14">
        <v>5.95</v>
      </c>
      <c r="B10">
        <v>1</v>
      </c>
      <c r="C10" s="49"/>
      <c r="D10" s="48">
        <v>6.19</v>
      </c>
      <c r="E10" s="45">
        <v>1</v>
      </c>
      <c r="F10" s="51">
        <f t="shared" si="0"/>
        <v>2.5000000000000001E-2</v>
      </c>
    </row>
    <row r="11" spans="1:6" x14ac:dyDescent="0.2">
      <c r="A11" s="16">
        <v>6.29</v>
      </c>
      <c r="B11">
        <v>1</v>
      </c>
      <c r="C11" s="49"/>
      <c r="D11" s="48">
        <v>6.29</v>
      </c>
      <c r="E11" s="45">
        <v>1</v>
      </c>
      <c r="F11" s="51">
        <f t="shared" si="0"/>
        <v>2.5000000000000001E-2</v>
      </c>
    </row>
    <row r="12" spans="1:6" x14ac:dyDescent="0.2">
      <c r="A12" s="13">
        <v>5.95</v>
      </c>
      <c r="B12">
        <v>1</v>
      </c>
      <c r="C12" s="49"/>
      <c r="D12" s="47" t="s">
        <v>144</v>
      </c>
      <c r="E12" s="46">
        <f>SUM(E2:E11)</f>
        <v>40</v>
      </c>
      <c r="F12" s="51">
        <f>(E12/E$12)*1</f>
        <v>1</v>
      </c>
    </row>
    <row r="13" spans="1:6" x14ac:dyDescent="0.2">
      <c r="A13" s="16">
        <v>6.09</v>
      </c>
      <c r="B13">
        <v>1</v>
      </c>
      <c r="C13" s="49"/>
      <c r="D13" s="49"/>
      <c r="F13" s="49"/>
    </row>
    <row r="14" spans="1:6" x14ac:dyDescent="0.2">
      <c r="A14" s="13">
        <v>5.95</v>
      </c>
      <c r="B14">
        <v>1</v>
      </c>
      <c r="F14" s="49"/>
    </row>
    <row r="15" spans="1:6" x14ac:dyDescent="0.2">
      <c r="A15" s="13">
        <v>5.99</v>
      </c>
      <c r="B15">
        <v>1</v>
      </c>
      <c r="F15" s="49"/>
    </row>
    <row r="16" spans="1:6" x14ac:dyDescent="0.2">
      <c r="A16" s="13">
        <v>5.95</v>
      </c>
      <c r="B16">
        <v>1</v>
      </c>
      <c r="F16" s="49"/>
    </row>
    <row r="17" spans="1:2" x14ac:dyDescent="0.2">
      <c r="A17" s="13">
        <v>5.95</v>
      </c>
      <c r="B17">
        <v>1</v>
      </c>
    </row>
    <row r="18" spans="1:2" x14ac:dyDescent="0.2">
      <c r="A18" s="13">
        <v>5.99</v>
      </c>
      <c r="B18">
        <v>1</v>
      </c>
    </row>
    <row r="19" spans="1:2" x14ac:dyDescent="0.2">
      <c r="A19" s="13">
        <v>5.97</v>
      </c>
      <c r="B19">
        <v>1</v>
      </c>
    </row>
    <row r="20" spans="1:2" x14ac:dyDescent="0.2">
      <c r="A20" s="13">
        <v>6.19</v>
      </c>
      <c r="B20">
        <v>1</v>
      </c>
    </row>
    <row r="21" spans="1:2" x14ac:dyDescent="0.2">
      <c r="A21" s="13">
        <v>5.95</v>
      </c>
      <c r="B21">
        <v>1</v>
      </c>
    </row>
    <row r="22" spans="1:2" x14ac:dyDescent="0.2">
      <c r="A22" s="13">
        <v>5.95</v>
      </c>
      <c r="B22">
        <v>1</v>
      </c>
    </row>
    <row r="23" spans="1:2" x14ac:dyDescent="0.2">
      <c r="A23" s="13">
        <v>5.95</v>
      </c>
      <c r="B23">
        <v>1</v>
      </c>
    </row>
    <row r="24" spans="1:2" x14ac:dyDescent="0.2">
      <c r="A24" s="13">
        <v>5.95</v>
      </c>
      <c r="B24">
        <v>1</v>
      </c>
    </row>
    <row r="25" spans="1:2" x14ac:dyDescent="0.2">
      <c r="A25" s="13">
        <v>5.94</v>
      </c>
      <c r="B25">
        <v>1</v>
      </c>
    </row>
    <row r="26" spans="1:2" x14ac:dyDescent="0.2">
      <c r="A26" s="13">
        <v>5.99</v>
      </c>
      <c r="B26">
        <v>1</v>
      </c>
    </row>
    <row r="27" spans="1:2" x14ac:dyDescent="0.2">
      <c r="A27" s="13">
        <v>5.95</v>
      </c>
      <c r="B27">
        <v>1</v>
      </c>
    </row>
    <row r="28" spans="1:2" x14ac:dyDescent="0.2">
      <c r="A28" s="13">
        <v>5.89</v>
      </c>
      <c r="B28">
        <v>1</v>
      </c>
    </row>
    <row r="29" spans="1:2" x14ac:dyDescent="0.2">
      <c r="A29" s="13">
        <v>5.95</v>
      </c>
      <c r="B29">
        <v>1</v>
      </c>
    </row>
    <row r="30" spans="1:2" x14ac:dyDescent="0.2">
      <c r="A30" s="13">
        <v>5.99</v>
      </c>
      <c r="B30">
        <v>1</v>
      </c>
    </row>
    <row r="31" spans="1:2" x14ac:dyDescent="0.2">
      <c r="A31" s="13">
        <v>5.99</v>
      </c>
      <c r="B31">
        <v>1</v>
      </c>
    </row>
    <row r="32" spans="1:2" x14ac:dyDescent="0.2">
      <c r="A32" s="13">
        <v>5.95</v>
      </c>
      <c r="B32">
        <v>1</v>
      </c>
    </row>
    <row r="33" spans="1:2" x14ac:dyDescent="0.2">
      <c r="A33" s="13">
        <v>5.95</v>
      </c>
      <c r="B33">
        <v>1</v>
      </c>
    </row>
    <row r="34" spans="1:2" x14ac:dyDescent="0.2">
      <c r="A34" s="13">
        <v>5.87</v>
      </c>
      <c r="B34">
        <v>1</v>
      </c>
    </row>
    <row r="35" spans="1:2" x14ac:dyDescent="0.2">
      <c r="A35" s="13">
        <v>5.95</v>
      </c>
      <c r="B35">
        <v>1</v>
      </c>
    </row>
    <row r="36" spans="1:2" x14ac:dyDescent="0.2">
      <c r="A36" s="13">
        <v>6.09</v>
      </c>
      <c r="B36">
        <v>1</v>
      </c>
    </row>
    <row r="37" spans="1:2" ht="15" x14ac:dyDescent="0.25">
      <c r="A37" s="15">
        <v>5.99</v>
      </c>
      <c r="B37">
        <v>1</v>
      </c>
    </row>
    <row r="38" spans="1:2" x14ac:dyDescent="0.2">
      <c r="A38" s="13">
        <v>5.95</v>
      </c>
      <c r="B38">
        <v>1</v>
      </c>
    </row>
    <row r="39" spans="1:2" x14ac:dyDescent="0.2">
      <c r="A39" s="13">
        <v>5.89</v>
      </c>
      <c r="B39">
        <v>1</v>
      </c>
    </row>
    <row r="40" spans="1:2" x14ac:dyDescent="0.2">
      <c r="A40" s="13">
        <v>5.85</v>
      </c>
      <c r="B40">
        <v>1</v>
      </c>
    </row>
    <row r="41" spans="1:2" x14ac:dyDescent="0.2">
      <c r="A41" s="18">
        <v>5.85</v>
      </c>
      <c r="B41">
        <v>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Página1</vt:lpstr>
      <vt:lpstr>Planilha1</vt:lpstr>
      <vt:lpstr>Planilha2</vt:lpstr>
      <vt:lpstr>Planilha3</vt:lpstr>
      <vt:lpstr>Planilha5</vt:lpstr>
      <vt:lpstr>Planilha4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Tiago Almeida de Oliveira</cp:lastModifiedBy>
  <dcterms:modified xsi:type="dcterms:W3CDTF">2022-07-13T23:33:49Z</dcterms:modified>
</cp:coreProperties>
</file>